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196" yWindow="30" windowWidth="15480" windowHeight="8265" tabRatio="413" activeTab="2"/>
  </bookViews>
  <sheets>
    <sheet name="1-อธิบาย" sheetId="1" r:id="rId1"/>
    <sheet name="2-ตัวอย่าง" sheetId="2" r:id="rId2"/>
    <sheet name="3-ทดสอบคำนวณ" sheetId="3" r:id="rId3"/>
  </sheets>
  <definedNames/>
  <calcPr fullCalcOnLoad="1"/>
</workbook>
</file>

<file path=xl/sharedStrings.xml><?xml version="1.0" encoding="utf-8"?>
<sst xmlns="http://schemas.openxmlformats.org/spreadsheetml/2006/main" count="168" uniqueCount="60">
  <si>
    <t>วัน</t>
  </si>
  <si>
    <t>เดือน</t>
  </si>
  <si>
    <t>ปี</t>
  </si>
  <si>
    <t>กรุณากรอกข้อมูลให้ครบถ้วน</t>
  </si>
  <si>
    <t>1-</t>
  </si>
  <si>
    <t>2-</t>
  </si>
  <si>
    <t>3-</t>
  </si>
  <si>
    <t>4-</t>
  </si>
  <si>
    <t>5-</t>
  </si>
  <si>
    <t>หัก</t>
  </si>
  <si>
    <t>เงินเดือนสุดท้าย</t>
  </si>
  <si>
    <t>บาท</t>
  </si>
  <si>
    <r>
      <t>ชีทการทดสอบฯ นี้ ได้ทำการป้องกันเซลไว้แล้ว</t>
    </r>
    <r>
      <rPr>
        <sz val="12"/>
        <color indexed="60"/>
        <rFont val="Calibri"/>
        <family val="2"/>
      </rPr>
      <t xml:space="preserve">  ท่านสามารถกรอกข้อมูลที่กำหนดในพื้นที่สีเหลืองเท่านั้น  หลังจากนั้นโปรแกรม Microsoft Excel  จะทำการคำนวณให้ท่านแบบอัตโนมัติ เมื่อกรอกข้อมูลครบถ้วน  กรุณากดปุ่ม Enter </t>
    </r>
  </si>
  <si>
    <t>6-</t>
  </si>
  <si>
    <t>7-</t>
  </si>
  <si>
    <t>คิดเป็นกี่ปี</t>
  </si>
  <si>
    <t>คิดเป็น / เดือน</t>
  </si>
  <si>
    <t>นับถึง</t>
  </si>
  <si>
    <t>สรุป</t>
  </si>
  <si>
    <t>จำนวนเงิน</t>
  </si>
  <si>
    <t>ผลการคำนวณอาจต่างจากการใช้เครื่องคิดเลขคำนวณ  เนื่องจากการปัดเศษ</t>
  </si>
  <si>
    <t>หากท่านมีคำแนะนำติชมประการใด กรุณาแจ้งไปที่ E-mail : klangket7@hotmail.co.th  หรือติดต่อสอบถาม 034-254245 ต่อ 31-35</t>
  </si>
  <si>
    <t>สำนักงานคลังเขต 7 จะรวบรวมข้อแนะนำติชม เพื่อทำการปรับปรุงในโอกาสต่อไป</t>
  </si>
  <si>
    <t>การคลิ๊กเลือกชีทที่ต้องการตามข้อ 2 และ 3 สามารถคลิ๊กได้ดังรูป</t>
  </si>
  <si>
    <r>
      <t>ก่อนทำการทดสอบคำนวณใด ๆ  กรุณา</t>
    </r>
    <r>
      <rPr>
        <b/>
        <u val="single"/>
        <sz val="18"/>
        <color indexed="60"/>
        <rFont val="Cordia New"/>
        <family val="2"/>
      </rPr>
      <t>อ่านตัวอย่าง</t>
    </r>
    <r>
      <rPr>
        <sz val="18"/>
        <color indexed="56"/>
        <rFont val="Cordia New"/>
        <family val="2"/>
      </rPr>
      <t>อย่างละเอียด  โดยท่านจะต้องคลิ๊กเลือกชีท</t>
    </r>
  </si>
  <si>
    <t>ท่านที่ต้องการทดสอบคำนวณเงิน (โดยประมาณ) กรุณาคลิ๊กเลือกชีท                                                  และกรอกข้อมูลให้ครบถ้วนตามที่กำหนด</t>
  </si>
  <si>
    <r>
      <t xml:space="preserve">(รหัสเงิน 03  -  11)  </t>
    </r>
    <r>
      <rPr>
        <b/>
        <u val="single"/>
        <sz val="18"/>
        <color indexed="60"/>
        <rFont val="Cordia New"/>
        <family val="2"/>
      </rPr>
      <t>โดยประมาณ</t>
    </r>
  </si>
  <si>
    <t>เวลาราชการ (เวลาราชการปกติ + เวลาทวีคูณ + เวลาทหาร - ถ้ามี)</t>
  </si>
  <si>
    <r>
      <t xml:space="preserve">เงินบำนาญสมาชิก กบข. (รหัสเงิน 11) ที่ได้รับในปัจจุบัน (คิดเฉพาะเงินบำนาญปกติ สมาชิก กบข. ที่ได้รับอนุมัติสั่งจ่าย  </t>
    </r>
    <r>
      <rPr>
        <b/>
        <u val="single"/>
        <sz val="16"/>
        <color indexed="60"/>
        <rFont val="Cordia New"/>
        <family val="2"/>
      </rPr>
      <t>ไม่รวมหรือหักเงินอื่นใด</t>
    </r>
    <r>
      <rPr>
        <b/>
        <sz val="16"/>
        <color indexed="57"/>
        <rFont val="Cordia New"/>
        <family val="2"/>
      </rPr>
      <t>ทั้งสิ้น)</t>
    </r>
  </si>
  <si>
    <r>
      <t xml:space="preserve">เงินประเดิม+เงินชดเชย+เงินสมทบ+ผลประโยชน์ </t>
    </r>
    <r>
      <rPr>
        <b/>
        <u val="single"/>
        <sz val="16"/>
        <color indexed="60"/>
        <rFont val="Cordia New"/>
        <family val="2"/>
      </rPr>
      <t>ที่ได้รับไปแล้วจาก กบข.</t>
    </r>
    <r>
      <rPr>
        <b/>
        <sz val="16"/>
        <color indexed="60"/>
        <rFont val="Cordia New"/>
        <family val="2"/>
      </rPr>
      <t xml:space="preserve"> (ไม่รวมเงินสะสม+ผลประโยชน์)</t>
    </r>
  </si>
  <si>
    <t>2- รวมเวลาราชการ</t>
  </si>
  <si>
    <t>คิดเป็นกี่วัน</t>
  </si>
  <si>
    <t>ปัดขึ้นหรือปัดลง</t>
  </si>
  <si>
    <t>เวลาราชการ</t>
  </si>
  <si>
    <t>ได้รับเงินบำนาญ</t>
  </si>
  <si>
    <t>เริ่มรับเงินบำนาญเมื่อ</t>
  </si>
  <si>
    <t>นับถึง ก.ย.2557</t>
  </si>
  <si>
    <t>3- คิดเป็นกี่เดือน</t>
  </si>
  <si>
    <t>เริ่มรับ</t>
  </si>
  <si>
    <t>คิดเป็นกี่เดือน</t>
  </si>
  <si>
    <t>คิดเป็นกี่เดือน/ปี</t>
  </si>
  <si>
    <t>คิดเป็นเวลาราชการ</t>
  </si>
  <si>
    <t>คำนวณบำนาญไม่เป็น กบข. (รหัส 03)</t>
  </si>
  <si>
    <t xml:space="preserve">ได้บำนาญไม่เป็น กบข. -03-  เดือนละ </t>
  </si>
  <si>
    <t>ได้บำนาญเป็น กบข. - 11 - เดือนละ</t>
  </si>
  <si>
    <t xml:space="preserve">ผลต่าง </t>
  </si>
  <si>
    <t>นับถึง ก.ย.57</t>
  </si>
  <si>
    <t>เป็นเงิน</t>
  </si>
  <si>
    <r>
      <t>ได้รับเงินบำนาญกรณี</t>
    </r>
    <r>
      <rPr>
        <b/>
        <u val="single"/>
        <sz val="16"/>
        <color indexed="60"/>
        <rFont val="Cordia New"/>
        <family val="2"/>
      </rPr>
      <t>เป็น</t>
    </r>
    <r>
      <rPr>
        <b/>
        <sz val="16"/>
        <color indexed="57"/>
        <rFont val="Cordia New"/>
        <family val="2"/>
      </rPr>
      <t>สมาชิก กบข.(รหัสเงิน 11)  เดือนละ</t>
    </r>
  </si>
  <si>
    <t>นับถึงเดือนกันยายน 2557 เป็นเงิน</t>
  </si>
  <si>
    <t xml:space="preserve">เงินที่รับไปจาก กบข. </t>
  </si>
  <si>
    <r>
      <t>หากเลือกรับเงินบำนาญแบบ</t>
    </r>
    <r>
      <rPr>
        <b/>
        <u val="single"/>
        <sz val="16"/>
        <color indexed="60"/>
        <rFont val="Cordia New"/>
        <family val="2"/>
      </rPr>
      <t>ไม่เป็น</t>
    </r>
    <r>
      <rPr>
        <b/>
        <sz val="16"/>
        <color indexed="57"/>
        <rFont val="Cordia New"/>
        <family val="2"/>
      </rPr>
      <t>สมาชิก กบข. (รหัส 03) จะได้รับเงินบำนาญเพิ่มเดือนละ</t>
    </r>
  </si>
  <si>
    <t>และท่าน</t>
  </si>
  <si>
    <t>จำนวน</t>
  </si>
  <si>
    <t>เดือนละ</t>
  </si>
  <si>
    <r>
      <t>ทดสอบคำนวณเปรียบเทียบบำนาญข้าราชการ กรณี</t>
    </r>
    <r>
      <rPr>
        <b/>
        <u val="single"/>
        <sz val="20"/>
        <color indexed="56"/>
        <rFont val="Cordia New"/>
        <family val="2"/>
      </rPr>
      <t>ไ</t>
    </r>
    <r>
      <rPr>
        <b/>
        <u val="single"/>
        <sz val="20"/>
        <color indexed="60"/>
        <rFont val="Cordia New"/>
        <family val="2"/>
      </rPr>
      <t>ม่เป็น</t>
    </r>
    <r>
      <rPr>
        <b/>
        <sz val="20"/>
        <color indexed="56"/>
        <rFont val="Cordia New"/>
        <family val="2"/>
      </rPr>
      <t>สมาชิก กบข.  กับ กรณี</t>
    </r>
    <r>
      <rPr>
        <b/>
        <u val="single"/>
        <sz val="20"/>
        <color indexed="60"/>
        <rFont val="Cordia New"/>
        <family val="2"/>
      </rPr>
      <t>เป็น</t>
    </r>
    <r>
      <rPr>
        <b/>
        <sz val="20"/>
        <color indexed="56"/>
        <rFont val="Cordia New"/>
        <family val="2"/>
      </rPr>
      <t>สมาชิก กบข.</t>
    </r>
  </si>
  <si>
    <r>
      <t>ได้รับเงินบำนาญกรณี</t>
    </r>
    <r>
      <rPr>
        <b/>
        <u val="single"/>
        <sz val="16"/>
        <color indexed="60"/>
        <rFont val="Cordia New"/>
        <family val="2"/>
      </rPr>
      <t>ไม่เป็น</t>
    </r>
    <r>
      <rPr>
        <b/>
        <sz val="16"/>
        <color indexed="57"/>
        <rFont val="Cordia New"/>
        <family val="2"/>
      </rPr>
      <t xml:space="preserve">สมาชิก กบข.(รหัสเงิน 03) </t>
    </r>
    <r>
      <rPr>
        <b/>
        <sz val="14"/>
        <color indexed="57"/>
        <rFont val="Cordia New"/>
        <family val="2"/>
      </rPr>
      <t xml:space="preserve"> เดือนละ</t>
    </r>
  </si>
  <si>
    <r>
      <t>เปรียบเทียบการขอรับเงินบำนาญ กรณี</t>
    </r>
    <r>
      <rPr>
        <b/>
        <u val="single"/>
        <sz val="16"/>
        <color indexed="60"/>
        <rFont val="Cordia New"/>
        <family val="2"/>
      </rPr>
      <t>ไม่เป็น</t>
    </r>
    <r>
      <rPr>
        <b/>
        <sz val="16"/>
        <color indexed="57"/>
        <rFont val="Cordia New"/>
        <family val="2"/>
      </rPr>
      <t>สมาชิก กบข  กับ กรณี</t>
    </r>
    <r>
      <rPr>
        <b/>
        <u val="single"/>
        <sz val="16"/>
        <color indexed="60"/>
        <rFont val="Cordia New"/>
        <family val="2"/>
      </rPr>
      <t>เป็น</t>
    </r>
    <r>
      <rPr>
        <b/>
        <sz val="16"/>
        <color indexed="57"/>
        <rFont val="Cordia New"/>
        <family val="2"/>
      </rPr>
      <t>สมาชิก กบข. ผลต่างเท่ากับ (ข้อ 4 - 5)</t>
    </r>
  </si>
  <si>
    <r>
      <t>โปรแกรมทดสอบคำนวณเงินบำเหน็จบำนาญของข้าราชการ เพื่อเปรียบเทียบกรณี</t>
    </r>
    <r>
      <rPr>
        <b/>
        <u val="single"/>
        <sz val="20"/>
        <color indexed="60"/>
        <rFont val="Cordia New"/>
        <family val="2"/>
      </rPr>
      <t>ไม่เป็น</t>
    </r>
    <r>
      <rPr>
        <b/>
        <u val="single"/>
        <sz val="20"/>
        <color indexed="56"/>
        <rFont val="Cordia New"/>
        <family val="2"/>
      </rPr>
      <t xml:space="preserve"> กบข. กับ กรณี</t>
    </r>
    <r>
      <rPr>
        <b/>
        <u val="single"/>
        <sz val="20"/>
        <color indexed="60"/>
        <rFont val="Cordia New"/>
        <family val="2"/>
      </rPr>
      <t>เป็น</t>
    </r>
    <r>
      <rPr>
        <b/>
        <u val="single"/>
        <sz val="20"/>
        <color indexed="56"/>
        <rFont val="Cordia New"/>
        <family val="2"/>
      </rPr>
      <t xml:space="preserve"> กบข. </t>
    </r>
    <r>
      <rPr>
        <b/>
        <u val="single"/>
        <sz val="20"/>
        <color indexed="60"/>
        <rFont val="Cordia New"/>
        <family val="2"/>
      </rPr>
      <t>โดยประมาณ</t>
    </r>
  </si>
  <si>
    <r>
      <t>สำนักงานคลังเขต 7 จังหวัดนครปฐม ได้จัดทำโปรแกรมทดสอบคำนวณเงินบำเหน็จบำนาญของข้าราชการ  เพื่อเปรียบเทียบกรณีไม่เป็น กบข. กับ กรณีเป็น กบข. โดยประมาณ   เพื่อให้ผู้ที่สนใจได้</t>
    </r>
    <r>
      <rPr>
        <b/>
        <u val="single"/>
        <sz val="18"/>
        <color indexed="56"/>
        <rFont val="Cordia New"/>
        <family val="2"/>
      </rPr>
      <t>ทดสอบคำนวณเปรียบเทียบโดยประมาณเท่านั้น</t>
    </r>
    <r>
      <rPr>
        <sz val="18"/>
        <color indexed="56"/>
        <rFont val="Cordia New"/>
        <family val="2"/>
      </rPr>
      <t xml:space="preserve">  </t>
    </r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</si>
</sst>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_-;\-* #,##0_-;_-* &quot;-&quot;??_-;_-@_-"/>
    <numFmt numFmtId="169" formatCode="0.000"/>
    <numFmt numFmtId="170" formatCode="_-* #,##0.000_-;\-* #,##0.000_-;_-* &quot;-&quot;??_-;_-@_-"/>
    <numFmt numFmtId="171" formatCode="_-* #,##0.000_-;\-* #,##0.000_-;_-* &quot;-&quot;???_-;_-@_-"/>
    <numFmt numFmtId="172" formatCode="#,##0.00_ ;\-#,##0.00\ "/>
    <numFmt numFmtId="173" formatCode="_-* #,##0.0000_-;\-* #,##0.0000_-;_-* &quot;-&quot;??_-;_-@_-"/>
    <numFmt numFmtId="174" formatCode="#,##0_ ;\-#,##0\ "/>
  </numFmts>
  <fonts count="58">
    <font>
      <sz val="11"/>
      <color indexed="8"/>
      <name val="Tahoma"/>
      <family val="2"/>
    </font>
    <font>
      <sz val="16"/>
      <color indexed="56"/>
      <name val="Cordia New"/>
      <family val="2"/>
    </font>
    <font>
      <b/>
      <sz val="16"/>
      <color indexed="56"/>
      <name val="Cordia New"/>
      <family val="2"/>
    </font>
    <font>
      <b/>
      <sz val="16"/>
      <color indexed="60"/>
      <name val="Cordia New"/>
      <family val="2"/>
    </font>
    <font>
      <sz val="16"/>
      <color indexed="62"/>
      <name val="Cordia New"/>
      <family val="2"/>
    </font>
    <font>
      <b/>
      <sz val="16"/>
      <color indexed="62"/>
      <name val="Cordia New"/>
      <family val="2"/>
    </font>
    <font>
      <b/>
      <u val="single"/>
      <sz val="16"/>
      <color indexed="60"/>
      <name val="Cordia New"/>
      <family val="2"/>
    </font>
    <font>
      <b/>
      <sz val="16"/>
      <color indexed="57"/>
      <name val="Cordia New"/>
      <family val="2"/>
    </font>
    <font>
      <b/>
      <u val="single"/>
      <sz val="16"/>
      <color indexed="57"/>
      <name val="Cordia New"/>
      <family val="2"/>
    </font>
    <font>
      <sz val="16"/>
      <color indexed="57"/>
      <name val="Cordia New"/>
      <family val="2"/>
    </font>
    <font>
      <b/>
      <sz val="14"/>
      <color indexed="57"/>
      <name val="Cordia New"/>
      <family val="2"/>
    </font>
    <font>
      <sz val="14"/>
      <color indexed="57"/>
      <name val="Cordia New"/>
      <family val="2"/>
    </font>
    <font>
      <sz val="12"/>
      <color indexed="60"/>
      <name val="Tahoma"/>
      <family val="2"/>
    </font>
    <font>
      <sz val="12"/>
      <color indexed="60"/>
      <name val="Calibri"/>
      <family val="2"/>
    </font>
    <font>
      <b/>
      <sz val="20"/>
      <color indexed="56"/>
      <name val="Cordia New"/>
      <family val="2"/>
    </font>
    <font>
      <sz val="12"/>
      <color indexed="60"/>
      <name val="Cordia New"/>
      <family val="2"/>
    </font>
    <font>
      <sz val="16"/>
      <color indexed="60"/>
      <name val="Cordia New"/>
      <family val="2"/>
    </font>
    <font>
      <b/>
      <sz val="16"/>
      <color indexed="10"/>
      <name val="Cordia New"/>
      <family val="2"/>
    </font>
    <font>
      <b/>
      <sz val="14"/>
      <color indexed="56"/>
      <name val="Cordia New"/>
      <family val="2"/>
    </font>
    <font>
      <b/>
      <sz val="12"/>
      <color indexed="56"/>
      <name val="Cordia New"/>
      <family val="2"/>
    </font>
    <font>
      <b/>
      <u val="single"/>
      <sz val="16"/>
      <color indexed="56"/>
      <name val="Cordia New"/>
      <family val="2"/>
    </font>
    <font>
      <b/>
      <u val="single"/>
      <sz val="16"/>
      <color indexed="10"/>
      <name val="Cordia New"/>
      <family val="2"/>
    </font>
    <font>
      <sz val="14"/>
      <color indexed="60"/>
      <name val="Cordia New"/>
      <family val="2"/>
    </font>
    <font>
      <sz val="14"/>
      <color indexed="56"/>
      <name val="Cordia New"/>
      <family val="2"/>
    </font>
    <font>
      <b/>
      <sz val="14"/>
      <color indexed="60"/>
      <name val="Cordia New"/>
      <family val="2"/>
    </font>
    <font>
      <b/>
      <sz val="20"/>
      <color indexed="60"/>
      <name val="Cordia New"/>
      <family val="2"/>
    </font>
    <font>
      <b/>
      <sz val="18"/>
      <color indexed="56"/>
      <name val="Cordia New"/>
      <family val="2"/>
    </font>
    <font>
      <b/>
      <sz val="18"/>
      <color indexed="60"/>
      <name val="Cordia New"/>
      <family val="2"/>
    </font>
    <font>
      <b/>
      <u val="single"/>
      <sz val="20"/>
      <color indexed="60"/>
      <name val="Cordia New"/>
      <family val="2"/>
    </font>
    <font>
      <b/>
      <sz val="10.5"/>
      <color indexed="9"/>
      <name val="Calibri"/>
      <family val="2"/>
    </font>
    <font>
      <sz val="18"/>
      <color indexed="56"/>
      <name val="Cordia New"/>
      <family val="2"/>
    </font>
    <font>
      <b/>
      <u val="single"/>
      <sz val="18"/>
      <color indexed="56"/>
      <name val="Cordia New"/>
      <family val="2"/>
    </font>
    <font>
      <b/>
      <u val="single"/>
      <sz val="18"/>
      <color indexed="60"/>
      <name val="Cordia New"/>
      <family val="2"/>
    </font>
    <font>
      <b/>
      <u val="single"/>
      <sz val="20"/>
      <color indexed="56"/>
      <name val="Cordia New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Calibri"/>
      <family val="0"/>
    </font>
    <font>
      <b/>
      <sz val="9"/>
      <color indexed="9"/>
      <name val="Tahoma"/>
      <family val="0"/>
    </font>
    <font>
      <b/>
      <sz val="11"/>
      <color indexed="10"/>
      <name val="Tahoma"/>
      <family val="0"/>
    </font>
    <font>
      <sz val="10.5"/>
      <color indexed="60"/>
      <name val="Tahoma"/>
      <family val="0"/>
    </font>
    <font>
      <sz val="10"/>
      <color indexed="60"/>
      <name val="Tahoma"/>
      <family val="0"/>
    </font>
    <font>
      <u val="single"/>
      <sz val="10"/>
      <color indexed="56"/>
      <name val="Tahoma"/>
      <family val="0"/>
    </font>
    <font>
      <u val="single"/>
      <sz val="10.5"/>
      <color indexed="56"/>
      <name val="Calibri"/>
      <family val="0"/>
    </font>
    <font>
      <sz val="10"/>
      <color indexed="6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ashDotDot">
        <color indexed="56"/>
      </left>
      <right style="dashDotDot">
        <color indexed="56"/>
      </right>
      <top style="dashDotDot">
        <color indexed="56"/>
      </top>
      <bottom style="dashDotDot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/>
    </border>
    <border>
      <left style="thin">
        <color indexed="56"/>
      </left>
      <right/>
      <top/>
      <bottom/>
    </border>
    <border>
      <left style="dashDotDot">
        <color indexed="56"/>
      </left>
      <right style="dashDotDot">
        <color indexed="56"/>
      </right>
      <top style="dashDotDot">
        <color indexed="56"/>
      </top>
      <bottom/>
    </border>
    <border>
      <left style="dashDotDot">
        <color indexed="56"/>
      </left>
      <right/>
      <top style="dashDotDot">
        <color indexed="56"/>
      </top>
      <bottom style="thin">
        <color indexed="56"/>
      </bottom>
    </border>
    <border>
      <left style="dashDotDot">
        <color indexed="56"/>
      </left>
      <right/>
      <top style="dashDotDot">
        <color indexed="56"/>
      </top>
      <bottom style="dashDotDot">
        <color indexed="56"/>
      </bottom>
    </border>
    <border>
      <left/>
      <right/>
      <top style="dashDotDot">
        <color indexed="56"/>
      </top>
      <bottom style="dashDotDot">
        <color indexed="56"/>
      </bottom>
    </border>
    <border>
      <left/>
      <right style="dashDotDot">
        <color indexed="56"/>
      </right>
      <top style="dashDotDot">
        <color indexed="56"/>
      </top>
      <bottom style="dashDotDot">
        <color indexed="56"/>
      </bottom>
    </border>
    <border>
      <left style="thin">
        <color indexed="56"/>
      </left>
      <right/>
      <top style="thin">
        <color indexed="56"/>
      </top>
      <bottom style="dashDotDot">
        <color indexed="56"/>
      </bottom>
    </border>
    <border>
      <left/>
      <right style="thin">
        <color indexed="56"/>
      </right>
      <top style="thin">
        <color indexed="56"/>
      </top>
      <bottom style="dashDotDot">
        <color indexed="56"/>
      </bottom>
    </border>
    <border>
      <left style="thin">
        <color indexed="56"/>
      </left>
      <right/>
      <top style="thin">
        <color indexed="56"/>
      </top>
      <bottom style="thin">
        <color indexed="56"/>
      </bottom>
    </border>
    <border>
      <left/>
      <right/>
      <top style="thin">
        <color indexed="56"/>
      </top>
      <bottom style="thin">
        <color indexed="56"/>
      </bottom>
    </border>
    <border>
      <left/>
      <right style="thin">
        <color indexed="56"/>
      </right>
      <top style="thin">
        <color indexed="56"/>
      </top>
      <bottom style="thin">
        <color indexed="56"/>
      </bottom>
    </border>
    <border>
      <left style="dashDotDot">
        <color indexed="56"/>
      </left>
      <right/>
      <top style="thin">
        <color indexed="56"/>
      </top>
      <bottom style="dashDotDot">
        <color indexed="56"/>
      </bottom>
    </border>
    <border>
      <left/>
      <right/>
      <top style="thin">
        <color indexed="56"/>
      </top>
      <bottom style="dashDotDot">
        <color indexed="56"/>
      </bottom>
    </border>
    <border>
      <left/>
      <right style="dashDotDot">
        <color indexed="56"/>
      </right>
      <top style="thin">
        <color indexed="56"/>
      </top>
      <bottom style="dashDotDot">
        <color indexed="56"/>
      </bottom>
    </border>
    <border>
      <left style="dashDotDot">
        <color indexed="56"/>
      </left>
      <right/>
      <top style="dashDotDot">
        <color indexed="56"/>
      </top>
      <bottom/>
    </border>
    <border>
      <left/>
      <right/>
      <top style="dashDotDot">
        <color indexed="56"/>
      </top>
      <bottom/>
    </border>
    <border>
      <left/>
      <right style="dashDotDot">
        <color indexed="56"/>
      </right>
      <top style="dashDotDot">
        <color indexed="56"/>
      </top>
      <bottom/>
    </border>
    <border>
      <left style="dashDotDot">
        <color indexed="56"/>
      </left>
      <right/>
      <top/>
      <bottom/>
    </border>
    <border>
      <left/>
      <right style="dashDotDot">
        <color indexed="56"/>
      </right>
      <top/>
      <bottom/>
    </border>
    <border>
      <left style="dashDotDot">
        <color indexed="56"/>
      </left>
      <right/>
      <top/>
      <bottom style="dashDotDot">
        <color indexed="56"/>
      </bottom>
    </border>
    <border>
      <left/>
      <right/>
      <top/>
      <bottom style="dashDotDot">
        <color indexed="56"/>
      </bottom>
    </border>
    <border>
      <left/>
      <right style="dashDotDot">
        <color indexed="56"/>
      </right>
      <top/>
      <bottom style="dashDotDot">
        <color indexed="56"/>
      </bottom>
    </border>
    <border>
      <left/>
      <right/>
      <top style="dashDotDot">
        <color indexed="56"/>
      </top>
      <bottom style="thin">
        <color indexed="56"/>
      </bottom>
    </border>
    <border>
      <left/>
      <right style="dashDotDot">
        <color indexed="56"/>
      </right>
      <top style="dashDotDot">
        <color indexed="56"/>
      </top>
      <bottom style="thin">
        <color indexed="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3" fillId="16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5" fillId="17" borderId="2" applyNumberFormat="0" applyAlignment="0" applyProtection="0"/>
    <xf numFmtId="0" fontId="44" fillId="0" borderId="3" applyNumberFormat="0" applyFill="0" applyAlignment="0" applyProtection="0"/>
    <xf numFmtId="0" fontId="38" fillId="4" borderId="0" applyNumberFormat="0" applyBorder="0" applyAlignment="0" applyProtection="0"/>
    <xf numFmtId="0" fontId="41" fillId="7" borderId="1" applyNumberFormat="0" applyAlignment="0" applyProtection="0"/>
    <xf numFmtId="0" fontId="40" fillId="18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39" fillId="3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22" borderId="0" applyNumberFormat="0" applyBorder="0" applyAlignment="0" applyProtection="0"/>
    <xf numFmtId="0" fontId="42" fillId="16" borderId="5" applyNumberFormat="0" applyAlignment="0" applyProtection="0"/>
    <xf numFmtId="0" fontId="0" fillId="23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7" fillId="10" borderId="0" xfId="0" applyFont="1" applyFill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3" fontId="3" fillId="0" borderId="0" xfId="0" applyNumberFormat="1" applyFont="1" applyFill="1" applyBorder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70" fontId="17" fillId="0" borderId="0" xfId="0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top"/>
      <protection/>
    </xf>
    <xf numFmtId="0" fontId="16" fillId="0" borderId="0" xfId="0" applyFont="1" applyFill="1" applyAlignment="1" applyProtection="1">
      <alignment/>
      <protection/>
    </xf>
    <xf numFmtId="16" fontId="4" fillId="0" borderId="0" xfId="0" applyNumberFormat="1" applyFont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43" fontId="2" fillId="0" borderId="0" xfId="0" applyNumberFormat="1" applyFont="1" applyFill="1" applyBorder="1" applyAlignment="1" applyProtection="1">
      <alignment/>
      <protection/>
    </xf>
    <xf numFmtId="168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 horizontal="left"/>
    </xf>
    <xf numFmtId="0" fontId="14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/>
      <protection/>
    </xf>
    <xf numFmtId="172" fontId="27" fillId="0" borderId="0" xfId="0" applyNumberFormat="1" applyFont="1" applyFill="1" applyBorder="1" applyAlignment="1" applyProtection="1">
      <alignment/>
      <protection/>
    </xf>
    <xf numFmtId="172" fontId="2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43" fontId="2" fillId="0" borderId="0" xfId="36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vertical="center"/>
      <protection/>
    </xf>
    <xf numFmtId="43" fontId="2" fillId="0" borderId="0" xfId="36" applyNumberFormat="1" applyFont="1" applyFill="1" applyBorder="1" applyAlignment="1" applyProtection="1">
      <alignment/>
      <protection/>
    </xf>
    <xf numFmtId="43" fontId="1" fillId="0" borderId="0" xfId="36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43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168" fontId="1" fillId="0" borderId="0" xfId="36" applyNumberFormat="1" applyFont="1" applyFill="1" applyBorder="1" applyAlignment="1" applyProtection="1">
      <alignment/>
      <protection/>
    </xf>
    <xf numFmtId="43" fontId="1" fillId="0" borderId="0" xfId="36" applyFont="1" applyFill="1" applyBorder="1" applyAlignment="1" applyProtection="1">
      <alignment/>
      <protection/>
    </xf>
    <xf numFmtId="2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30" fillId="0" borderId="0" xfId="0" applyFont="1" applyAlignment="1" applyProtection="1">
      <alignment horizontal="center" vertical="top"/>
      <protection/>
    </xf>
    <xf numFmtId="0" fontId="30" fillId="0" borderId="0" xfId="0" applyFont="1" applyAlignment="1" applyProtection="1">
      <alignment horizontal="left" vertical="top"/>
      <protection/>
    </xf>
    <xf numFmtId="0" fontId="30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30" fillId="0" borderId="0" xfId="0" applyFont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24" borderId="10" xfId="0" applyFont="1" applyFill="1" applyBorder="1" applyAlignment="1" applyProtection="1">
      <alignment horizontal="center"/>
      <protection/>
    </xf>
    <xf numFmtId="0" fontId="7" fillId="8" borderId="11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24" borderId="1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8" borderId="12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3" fillId="0" borderId="13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168" fontId="3" fillId="0" borderId="0" xfId="36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169" fontId="3" fillId="0" borderId="0" xfId="0" applyNumberFormat="1" applyFont="1" applyFill="1" applyBorder="1" applyAlignment="1" applyProtection="1">
      <alignment/>
      <protection/>
    </xf>
    <xf numFmtId="0" fontId="3" fillId="5" borderId="14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43" fontId="25" fillId="0" borderId="0" xfId="36" applyFont="1" applyFill="1" applyBorder="1" applyAlignment="1" applyProtection="1">
      <alignment/>
      <protection/>
    </xf>
    <xf numFmtId="168" fontId="3" fillId="0" borderId="0" xfId="0" applyNumberFormat="1" applyFont="1" applyFill="1" applyBorder="1" applyAlignment="1" applyProtection="1">
      <alignment/>
      <protection/>
    </xf>
    <xf numFmtId="170" fontId="3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24" fillId="0" borderId="0" xfId="0" applyFont="1" applyFill="1" applyBorder="1" applyAlignment="1" applyProtection="1">
      <alignment/>
      <protection/>
    </xf>
    <xf numFmtId="43" fontId="3" fillId="0" borderId="0" xfId="36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173" fontId="2" fillId="0" borderId="0" xfId="36" applyNumberFormat="1" applyFont="1" applyFill="1" applyBorder="1" applyAlignment="1" applyProtection="1">
      <alignment/>
      <protection/>
    </xf>
    <xf numFmtId="0" fontId="3" fillId="11" borderId="1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168" fontId="2" fillId="0" borderId="0" xfId="36" applyNumberFormat="1" applyFont="1" applyFill="1" applyBorder="1" applyAlignment="1" applyProtection="1">
      <alignment/>
      <protection/>
    </xf>
    <xf numFmtId="0" fontId="16" fillId="0" borderId="0" xfId="0" applyFont="1" applyFill="1" applyBorder="1" applyAlignment="1">
      <alignment/>
    </xf>
    <xf numFmtId="0" fontId="7" fillId="0" borderId="0" xfId="0" applyFont="1" applyFill="1" applyAlignment="1" applyProtection="1">
      <alignment horizontal="right"/>
      <protection/>
    </xf>
    <xf numFmtId="0" fontId="1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29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vertical="center"/>
      <protection/>
    </xf>
    <xf numFmtId="43" fontId="3" fillId="0" borderId="0" xfId="0" applyNumberFormat="1" applyFont="1" applyFill="1" applyBorder="1" applyAlignment="1" applyProtection="1">
      <alignment vertical="center"/>
      <protection/>
    </xf>
    <xf numFmtId="170" fontId="3" fillId="0" borderId="0" xfId="0" applyNumberFormat="1" applyFont="1" applyFill="1" applyBorder="1" applyAlignment="1" applyProtection="1">
      <alignment vertical="center"/>
      <protection/>
    </xf>
    <xf numFmtId="43" fontId="3" fillId="0" borderId="0" xfId="36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70" fontId="23" fillId="0" borderId="0" xfId="36" applyNumberFormat="1" applyFont="1" applyFill="1" applyBorder="1" applyAlignment="1" applyProtection="1">
      <alignment/>
      <protection/>
    </xf>
    <xf numFmtId="170" fontId="2" fillId="0" borderId="0" xfId="36" applyNumberFormat="1" applyFont="1" applyFill="1" applyBorder="1" applyAlignment="1" applyProtection="1">
      <alignment/>
      <protection/>
    </xf>
    <xf numFmtId="171" fontId="2" fillId="0" borderId="0" xfId="0" applyNumberFormat="1" applyFont="1" applyFill="1" applyBorder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16" fontId="4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174" fontId="2" fillId="0" borderId="0" xfId="36" applyNumberFormat="1" applyFont="1" applyFill="1" applyBorder="1" applyAlignment="1" applyProtection="1">
      <alignment/>
      <protection/>
    </xf>
    <xf numFmtId="174" fontId="3" fillId="0" borderId="0" xfId="36" applyNumberFormat="1" applyFont="1" applyFill="1" applyBorder="1" applyAlignment="1" applyProtection="1">
      <alignment/>
      <protection/>
    </xf>
    <xf numFmtId="43" fontId="7" fillId="0" borderId="0" xfId="0" applyNumberFormat="1" applyFont="1" applyFill="1" applyBorder="1" applyAlignment="1" applyProtection="1">
      <alignment/>
      <protection/>
    </xf>
    <xf numFmtId="174" fontId="2" fillId="0" borderId="0" xfId="0" applyNumberFormat="1" applyFont="1" applyFill="1" applyBorder="1" applyAlignment="1" applyProtection="1">
      <alignment/>
      <protection/>
    </xf>
    <xf numFmtId="16" fontId="3" fillId="0" borderId="0" xfId="0" applyNumberFormat="1" applyFont="1" applyFill="1" applyBorder="1" applyAlignment="1" applyProtection="1" quotePrefix="1">
      <alignment/>
      <protection/>
    </xf>
    <xf numFmtId="16" fontId="3" fillId="0" borderId="0" xfId="0" applyNumberFormat="1" applyFont="1" applyFill="1" applyBorder="1" applyAlignment="1" applyProtection="1">
      <alignment/>
      <protection/>
    </xf>
    <xf numFmtId="0" fontId="2" fillId="10" borderId="15" xfId="0" applyFont="1" applyFill="1" applyBorder="1" applyAlignment="1" applyProtection="1">
      <alignment horizontal="center"/>
      <protection/>
    </xf>
    <xf numFmtId="168" fontId="3" fillId="24" borderId="16" xfId="36" applyNumberFormat="1" applyFont="1" applyFill="1" applyBorder="1" applyAlignment="1" applyProtection="1">
      <alignment horizontal="center"/>
      <protection locked="0"/>
    </xf>
    <xf numFmtId="168" fontId="3" fillId="24" borderId="17" xfId="36" applyNumberFormat="1" applyFont="1" applyFill="1" applyBorder="1" applyAlignment="1" applyProtection="1">
      <alignment horizontal="center"/>
      <protection locked="0"/>
    </xf>
    <xf numFmtId="168" fontId="3" fillId="24" borderId="18" xfId="36" applyNumberFormat="1" applyFont="1" applyFill="1" applyBorder="1" applyAlignment="1" applyProtection="1">
      <alignment horizontal="center"/>
      <protection locked="0"/>
    </xf>
    <xf numFmtId="0" fontId="7" fillId="8" borderId="19" xfId="0" applyFont="1" applyFill="1" applyBorder="1" applyAlignment="1" applyProtection="1">
      <alignment horizontal="center"/>
      <protection/>
    </xf>
    <xf numFmtId="0" fontId="0" fillId="0" borderId="20" xfId="0" applyBorder="1" applyAlignment="1">
      <alignment/>
    </xf>
    <xf numFmtId="0" fontId="10" fillId="8" borderId="21" xfId="0" applyFont="1" applyFill="1" applyBorder="1" applyAlignment="1">
      <alignment horizontal="center"/>
    </xf>
    <xf numFmtId="0" fontId="10" fillId="8" borderId="22" xfId="0" applyFont="1" applyFill="1" applyBorder="1" applyAlignment="1">
      <alignment horizontal="center"/>
    </xf>
    <xf numFmtId="0" fontId="10" fillId="8" borderId="23" xfId="0" applyFont="1" applyFill="1" applyBorder="1" applyAlignment="1">
      <alignment horizontal="center"/>
    </xf>
    <xf numFmtId="0" fontId="3" fillId="24" borderId="16" xfId="0" applyFont="1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0" fontId="3" fillId="10" borderId="24" xfId="0" applyFont="1" applyFill="1" applyBorder="1" applyAlignment="1">
      <alignment horizontal="center"/>
    </xf>
    <xf numFmtId="0" fontId="3" fillId="10" borderId="25" xfId="0" applyFont="1" applyFill="1" applyBorder="1" applyAlignment="1">
      <alignment horizontal="center"/>
    </xf>
    <xf numFmtId="0" fontId="3" fillId="10" borderId="26" xfId="0" applyFont="1" applyFill="1" applyBorder="1" applyAlignment="1">
      <alignment horizontal="center"/>
    </xf>
    <xf numFmtId="0" fontId="7" fillId="8" borderId="21" xfId="0" applyFont="1" applyFill="1" applyBorder="1" applyAlignment="1" applyProtection="1">
      <alignment horizontal="center"/>
      <protection/>
    </xf>
    <xf numFmtId="0" fontId="7" fillId="8" borderId="23" xfId="0" applyFont="1" applyFill="1" applyBorder="1" applyAlignment="1" applyProtection="1">
      <alignment horizontal="center"/>
      <protection/>
    </xf>
    <xf numFmtId="0" fontId="12" fillId="24" borderId="27" xfId="0" applyFont="1" applyFill="1" applyBorder="1" applyAlignment="1" applyProtection="1">
      <alignment horizontal="center" vertical="center" wrapText="1"/>
      <protection/>
    </xf>
    <xf numFmtId="0" fontId="12" fillId="24" borderId="28" xfId="0" applyFont="1" applyFill="1" applyBorder="1" applyAlignment="1" applyProtection="1">
      <alignment horizontal="center" vertical="center" wrapText="1"/>
      <protection/>
    </xf>
    <xf numFmtId="0" fontId="12" fillId="24" borderId="29" xfId="0" applyFont="1" applyFill="1" applyBorder="1" applyAlignment="1" applyProtection="1">
      <alignment horizontal="center" vertical="center" wrapText="1"/>
      <protection/>
    </xf>
    <xf numFmtId="0" fontId="12" fillId="24" borderId="30" xfId="0" applyFont="1" applyFill="1" applyBorder="1" applyAlignment="1" applyProtection="1">
      <alignment horizontal="center" vertical="center" wrapText="1"/>
      <protection/>
    </xf>
    <xf numFmtId="0" fontId="12" fillId="24" borderId="0" xfId="0" applyFont="1" applyFill="1" applyBorder="1" applyAlignment="1" applyProtection="1">
      <alignment horizontal="center" vertical="center" wrapText="1"/>
      <protection/>
    </xf>
    <xf numFmtId="0" fontId="12" fillId="24" borderId="31" xfId="0" applyFont="1" applyFill="1" applyBorder="1" applyAlignment="1" applyProtection="1">
      <alignment horizontal="center" vertical="center" wrapText="1"/>
      <protection/>
    </xf>
    <xf numFmtId="0" fontId="12" fillId="24" borderId="32" xfId="0" applyFont="1" applyFill="1" applyBorder="1" applyAlignment="1" applyProtection="1">
      <alignment horizontal="center" vertical="center" wrapText="1"/>
      <protection/>
    </xf>
    <xf numFmtId="0" fontId="12" fillId="24" borderId="33" xfId="0" applyFont="1" applyFill="1" applyBorder="1" applyAlignment="1" applyProtection="1">
      <alignment horizontal="center" vertical="center" wrapText="1"/>
      <protection/>
    </xf>
    <xf numFmtId="0" fontId="12" fillId="24" borderId="34" xfId="0" applyFont="1" applyFill="1" applyBorder="1" applyAlignment="1" applyProtection="1">
      <alignment horizontal="center" vertical="center" wrapText="1"/>
      <protection/>
    </xf>
    <xf numFmtId="0" fontId="2" fillId="10" borderId="35" xfId="0" applyFont="1" applyFill="1" applyBorder="1" applyAlignment="1" applyProtection="1">
      <alignment horizontal="center"/>
      <protection/>
    </xf>
    <xf numFmtId="0" fontId="2" fillId="10" borderId="36" xfId="0" applyFont="1" applyFill="1" applyBorder="1" applyAlignment="1" applyProtection="1">
      <alignment horizontal="center"/>
      <protection/>
    </xf>
    <xf numFmtId="0" fontId="3" fillId="5" borderId="27" xfId="0" applyFont="1" applyFill="1" applyBorder="1" applyAlignment="1" applyProtection="1">
      <alignment horizontal="center"/>
      <protection/>
    </xf>
    <xf numFmtId="0" fontId="3" fillId="5" borderId="29" xfId="0" applyFont="1" applyFill="1" applyBorder="1" applyAlignment="1" applyProtection="1">
      <alignment horizontal="center"/>
      <protection/>
    </xf>
    <xf numFmtId="0" fontId="3" fillId="5" borderId="10" xfId="0" applyFont="1" applyFill="1" applyBorder="1" applyAlignment="1" applyProtection="1">
      <alignment horizontal="center"/>
      <protection/>
    </xf>
    <xf numFmtId="0" fontId="2" fillId="10" borderId="10" xfId="0" applyFont="1" applyFill="1" applyBorder="1" applyAlignment="1" applyProtection="1">
      <alignment horizontal="center"/>
      <protection/>
    </xf>
    <xf numFmtId="0" fontId="7" fillId="8" borderId="10" xfId="0" applyFont="1" applyFill="1" applyBorder="1" applyAlignment="1" applyProtection="1">
      <alignment horizontal="center"/>
      <protection/>
    </xf>
    <xf numFmtId="0" fontId="7" fillId="8" borderId="21" xfId="0" applyFont="1" applyFill="1" applyBorder="1" applyAlignment="1">
      <alignment horizontal="center"/>
    </xf>
    <xf numFmtId="0" fontId="7" fillId="8" borderId="23" xfId="0" applyFont="1" applyFill="1" applyBorder="1" applyAlignment="1">
      <alignment horizontal="center"/>
    </xf>
    <xf numFmtId="0" fontId="7" fillId="8" borderId="22" xfId="0" applyFont="1" applyFill="1" applyBorder="1" applyAlignment="1">
      <alignment horizontal="center"/>
    </xf>
    <xf numFmtId="0" fontId="3" fillId="11" borderId="24" xfId="0" applyFont="1" applyFill="1" applyBorder="1" applyAlignment="1" applyProtection="1">
      <alignment horizontal="center"/>
      <protection/>
    </xf>
    <xf numFmtId="0" fontId="3" fillId="11" borderId="26" xfId="0" applyFont="1" applyFill="1" applyBorder="1" applyAlignment="1" applyProtection="1">
      <alignment horizontal="center"/>
      <protection/>
    </xf>
    <xf numFmtId="0" fontId="3" fillId="11" borderId="10" xfId="0" applyFont="1" applyFill="1" applyBorder="1" applyAlignment="1" applyProtection="1">
      <alignment horizontal="center"/>
      <protection/>
    </xf>
    <xf numFmtId="43" fontId="3" fillId="24" borderId="16" xfId="36" applyFont="1" applyFill="1" applyBorder="1" applyAlignment="1" applyProtection="1">
      <alignment horizontal="center"/>
      <protection locked="0"/>
    </xf>
    <xf numFmtId="43" fontId="3" fillId="24" borderId="17" xfId="36" applyFont="1" applyFill="1" applyBorder="1" applyAlignment="1" applyProtection="1">
      <alignment horizontal="center"/>
      <protection locked="0"/>
    </xf>
    <xf numFmtId="43" fontId="3" fillId="24" borderId="18" xfId="36" applyFont="1" applyFill="1" applyBorder="1" applyAlignment="1" applyProtection="1">
      <alignment horizontal="center"/>
      <protection locked="0"/>
    </xf>
    <xf numFmtId="0" fontId="3" fillId="24" borderId="24" xfId="0" applyFont="1" applyFill="1" applyBorder="1" applyAlignment="1" applyProtection="1">
      <alignment horizontal="center"/>
      <protection locked="0"/>
    </xf>
    <xf numFmtId="0" fontId="3" fillId="24" borderId="26" xfId="0" applyFont="1" applyFill="1" applyBorder="1" applyAlignment="1" applyProtection="1">
      <alignment horizontal="center"/>
      <protection locked="0"/>
    </xf>
    <xf numFmtId="174" fontId="2" fillId="24" borderId="10" xfId="36" applyNumberFormat="1" applyFont="1" applyFill="1" applyBorder="1" applyAlignment="1" applyProtection="1">
      <alignment horizontal="center"/>
      <protection/>
    </xf>
    <xf numFmtId="43" fontId="3" fillId="10" borderId="16" xfId="0" applyNumberFormat="1" applyFont="1" applyFill="1" applyBorder="1" applyAlignment="1" applyProtection="1">
      <alignment horizontal="center"/>
      <protection/>
    </xf>
    <xf numFmtId="0" fontId="3" fillId="10" borderId="17" xfId="0" applyFont="1" applyFill="1" applyBorder="1" applyAlignment="1" applyProtection="1">
      <alignment horizontal="center"/>
      <protection/>
    </xf>
    <xf numFmtId="0" fontId="3" fillId="10" borderId="18" xfId="0" applyFont="1" applyFill="1" applyBorder="1" applyAlignment="1" applyProtection="1">
      <alignment horizontal="center"/>
      <protection/>
    </xf>
    <xf numFmtId="43" fontId="3" fillId="10" borderId="17" xfId="0" applyNumberFormat="1" applyFont="1" applyFill="1" applyBorder="1" applyAlignment="1" applyProtection="1">
      <alignment horizontal="center"/>
      <protection/>
    </xf>
    <xf numFmtId="43" fontId="3" fillId="10" borderId="18" xfId="0" applyNumberFormat="1" applyFont="1" applyFill="1" applyBorder="1" applyAlignment="1" applyProtection="1">
      <alignment horizontal="center"/>
      <protection/>
    </xf>
    <xf numFmtId="43" fontId="2" fillId="24" borderId="16" xfId="36" applyFont="1" applyFill="1" applyBorder="1" applyAlignment="1" applyProtection="1">
      <alignment horizontal="center"/>
      <protection/>
    </xf>
    <xf numFmtId="43" fontId="2" fillId="24" borderId="17" xfId="36" applyFont="1" applyFill="1" applyBorder="1" applyAlignment="1" applyProtection="1">
      <alignment horizontal="center"/>
      <protection/>
    </xf>
    <xf numFmtId="43" fontId="2" fillId="24" borderId="18" xfId="36" applyFont="1" applyFill="1" applyBorder="1" applyAlignment="1" applyProtection="1">
      <alignment horizontal="center"/>
      <protection/>
    </xf>
    <xf numFmtId="174" fontId="3" fillId="10" borderId="16" xfId="36" applyNumberFormat="1" applyFont="1" applyFill="1" applyBorder="1" applyAlignment="1" applyProtection="1">
      <alignment horizontal="center"/>
      <protection/>
    </xf>
    <xf numFmtId="174" fontId="3" fillId="10" borderId="17" xfId="36" applyNumberFormat="1" applyFont="1" applyFill="1" applyBorder="1" applyAlignment="1" applyProtection="1">
      <alignment horizontal="center"/>
      <protection/>
    </xf>
    <xf numFmtId="174" fontId="3" fillId="10" borderId="18" xfId="36" applyNumberFormat="1" applyFont="1" applyFill="1" applyBorder="1" applyAlignment="1" applyProtection="1">
      <alignment horizontal="center"/>
      <protection/>
    </xf>
    <xf numFmtId="0" fontId="2" fillId="8" borderId="10" xfId="0" applyFont="1" applyFill="1" applyBorder="1" applyAlignment="1" applyProtection="1">
      <alignment horizontal="center"/>
      <protection/>
    </xf>
    <xf numFmtId="173" fontId="2" fillId="24" borderId="16" xfId="36" applyNumberFormat="1" applyFont="1" applyFill="1" applyBorder="1" applyAlignment="1" applyProtection="1">
      <alignment horizontal="center"/>
      <protection/>
    </xf>
    <xf numFmtId="173" fontId="2" fillId="24" borderId="17" xfId="36" applyNumberFormat="1" applyFont="1" applyFill="1" applyBorder="1" applyAlignment="1" applyProtection="1">
      <alignment horizontal="center"/>
      <protection/>
    </xf>
    <xf numFmtId="173" fontId="2" fillId="24" borderId="18" xfId="36" applyNumberFormat="1" applyFont="1" applyFill="1" applyBorder="1" applyAlignment="1" applyProtection="1">
      <alignment horizontal="center"/>
      <protection/>
    </xf>
    <xf numFmtId="43" fontId="3" fillId="8" borderId="16" xfId="36" applyFont="1" applyFill="1" applyBorder="1" applyAlignment="1" applyProtection="1">
      <alignment horizontal="center"/>
      <protection/>
    </xf>
    <xf numFmtId="43" fontId="3" fillId="8" borderId="17" xfId="36" applyFont="1" applyFill="1" applyBorder="1" applyAlignment="1" applyProtection="1">
      <alignment horizontal="center"/>
      <protection/>
    </xf>
    <xf numFmtId="43" fontId="3" fillId="8" borderId="18" xfId="36" applyFont="1" applyFill="1" applyBorder="1" applyAlignment="1" applyProtection="1">
      <alignment horizontal="center"/>
      <protection/>
    </xf>
    <xf numFmtId="43" fontId="2" fillId="5" borderId="10" xfId="0" applyNumberFormat="1" applyFont="1" applyFill="1" applyBorder="1" applyAlignment="1">
      <alignment horizontal="center"/>
    </xf>
    <xf numFmtId="0" fontId="2" fillId="11" borderId="10" xfId="0" applyFont="1" applyFill="1" applyBorder="1" applyAlignment="1" applyProtection="1">
      <alignment horizontal="center"/>
      <protection/>
    </xf>
    <xf numFmtId="43" fontId="3" fillId="10" borderId="0" xfId="0" applyNumberFormat="1" applyFont="1" applyFill="1" applyBorder="1" applyAlignment="1" applyProtection="1">
      <alignment horizontal="center"/>
      <protection/>
    </xf>
    <xf numFmtId="172" fontId="2" fillId="24" borderId="16" xfId="0" applyNumberFormat="1" applyFont="1" applyFill="1" applyBorder="1" applyAlignment="1">
      <alignment horizontal="right"/>
    </xf>
    <xf numFmtId="172" fontId="2" fillId="24" borderId="17" xfId="0" applyNumberFormat="1" applyFont="1" applyFill="1" applyBorder="1" applyAlignment="1">
      <alignment horizontal="right"/>
    </xf>
    <xf numFmtId="172" fontId="2" fillId="24" borderId="18" xfId="0" applyNumberFormat="1" applyFont="1" applyFill="1" applyBorder="1" applyAlignment="1">
      <alignment horizontal="right"/>
    </xf>
    <xf numFmtId="43" fontId="2" fillId="5" borderId="10" xfId="36" applyFont="1" applyFill="1" applyBorder="1" applyAlignment="1" applyProtection="1">
      <alignment horizontal="center"/>
      <protection/>
    </xf>
    <xf numFmtId="43" fontId="7" fillId="11" borderId="10" xfId="0" applyNumberFormat="1" applyFont="1" applyFill="1" applyBorder="1" applyAlignment="1" applyProtection="1">
      <alignment horizontal="center"/>
      <protection/>
    </xf>
    <xf numFmtId="0" fontId="7" fillId="11" borderId="10" xfId="0" applyFont="1" applyFill="1" applyBorder="1" applyAlignment="1" applyProtection="1">
      <alignment horizontal="center"/>
      <protection/>
    </xf>
    <xf numFmtId="43" fontId="2" fillId="8" borderId="10" xfId="36" applyFont="1" applyFill="1" applyBorder="1" applyAlignment="1" applyProtection="1">
      <alignment horizontal="center"/>
      <protection/>
    </xf>
    <xf numFmtId="16" fontId="3" fillId="0" borderId="0" xfId="0" applyNumberFormat="1" applyFont="1" applyFill="1" applyBorder="1" applyAlignment="1" applyProtection="1" quotePrefix="1">
      <alignment horizontal="center"/>
      <protection/>
    </xf>
    <xf numFmtId="16" fontId="3" fillId="0" borderId="0" xfId="0" applyNumberFormat="1" applyFont="1" applyFill="1" applyBorder="1" applyAlignment="1" applyProtection="1">
      <alignment horizontal="center"/>
      <protection/>
    </xf>
    <xf numFmtId="2" fontId="3" fillId="10" borderId="16" xfId="0" applyNumberFormat="1" applyFont="1" applyFill="1" applyBorder="1" applyAlignment="1" applyProtection="1">
      <alignment horizontal="center"/>
      <protection/>
    </xf>
    <xf numFmtId="2" fontId="3" fillId="10" borderId="17" xfId="0" applyNumberFormat="1" applyFont="1" applyFill="1" applyBorder="1" applyAlignment="1" applyProtection="1">
      <alignment horizontal="center"/>
      <protection/>
    </xf>
    <xf numFmtId="2" fontId="3" fillId="10" borderId="18" xfId="0" applyNumberFormat="1" applyFont="1" applyFill="1" applyBorder="1" applyAlignment="1" applyProtection="1">
      <alignment horizontal="center"/>
      <protection/>
    </xf>
    <xf numFmtId="43" fontId="2" fillId="10" borderId="16" xfId="0" applyNumberFormat="1" applyFont="1" applyFill="1" applyBorder="1" applyAlignment="1" applyProtection="1">
      <alignment horizontal="center"/>
      <protection/>
    </xf>
    <xf numFmtId="0" fontId="2" fillId="10" borderId="17" xfId="0" applyFont="1" applyFill="1" applyBorder="1" applyAlignment="1" applyProtection="1">
      <alignment horizontal="center"/>
      <protection/>
    </xf>
    <xf numFmtId="0" fontId="2" fillId="10" borderId="18" xfId="0" applyFont="1" applyFill="1" applyBorder="1" applyAlignment="1" applyProtection="1">
      <alignment horizontal="center"/>
      <protection/>
    </xf>
    <xf numFmtId="174" fontId="2" fillId="10" borderId="16" xfId="0" applyNumberFormat="1" applyFont="1" applyFill="1" applyBorder="1" applyAlignment="1" applyProtection="1">
      <alignment horizontal="center"/>
      <protection/>
    </xf>
    <xf numFmtId="174" fontId="2" fillId="10" borderId="18" xfId="0" applyNumberFormat="1" applyFont="1" applyFill="1" applyBorder="1" applyAlignment="1" applyProtection="1">
      <alignment horizontal="center"/>
      <protection/>
    </xf>
    <xf numFmtId="43" fontId="7" fillId="10" borderId="16" xfId="0" applyNumberFormat="1" applyFont="1" applyFill="1" applyBorder="1" applyAlignment="1" applyProtection="1">
      <alignment horizontal="center"/>
      <protection/>
    </xf>
    <xf numFmtId="0" fontId="7" fillId="10" borderId="17" xfId="0" applyFont="1" applyFill="1" applyBorder="1" applyAlignment="1" applyProtection="1">
      <alignment horizontal="center"/>
      <protection/>
    </xf>
    <xf numFmtId="0" fontId="7" fillId="10" borderId="18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172" fontId="2" fillId="24" borderId="16" xfId="0" applyNumberFormat="1" applyFont="1" applyFill="1" applyBorder="1" applyAlignment="1" applyProtection="1">
      <alignment horizontal="right"/>
      <protection/>
    </xf>
    <xf numFmtId="172" fontId="2" fillId="24" borderId="17" xfId="0" applyNumberFormat="1" applyFont="1" applyFill="1" applyBorder="1" applyAlignment="1" applyProtection="1">
      <alignment horizontal="right"/>
      <protection/>
    </xf>
    <xf numFmtId="172" fontId="2" fillId="24" borderId="18" xfId="0" applyNumberFormat="1" applyFont="1" applyFill="1" applyBorder="1" applyAlignment="1" applyProtection="1">
      <alignment horizontal="right"/>
      <protection/>
    </xf>
    <xf numFmtId="43" fontId="3" fillId="24" borderId="16" xfId="36" applyFont="1" applyFill="1" applyBorder="1" applyAlignment="1" applyProtection="1">
      <alignment horizontal="center"/>
      <protection/>
    </xf>
    <xf numFmtId="43" fontId="3" fillId="24" borderId="17" xfId="36" applyFont="1" applyFill="1" applyBorder="1" applyAlignment="1" applyProtection="1">
      <alignment horizontal="center"/>
      <protection/>
    </xf>
    <xf numFmtId="43" fontId="3" fillId="24" borderId="18" xfId="36" applyFont="1" applyFill="1" applyBorder="1" applyAlignment="1" applyProtection="1">
      <alignment horizontal="center"/>
      <protection/>
    </xf>
    <xf numFmtId="43" fontId="2" fillId="5" borderId="10" xfId="0" applyNumberFormat="1" applyFont="1" applyFill="1" applyBorder="1" applyAlignment="1" applyProtection="1">
      <alignment horizontal="center"/>
      <protection/>
    </xf>
    <xf numFmtId="0" fontId="3" fillId="24" borderId="24" xfId="0" applyFont="1" applyFill="1" applyBorder="1" applyAlignment="1" applyProtection="1">
      <alignment horizontal="center"/>
      <protection/>
    </xf>
    <xf numFmtId="0" fontId="3" fillId="24" borderId="26" xfId="0" applyFont="1" applyFill="1" applyBorder="1" applyAlignment="1" applyProtection="1">
      <alignment horizontal="center"/>
      <protection/>
    </xf>
    <xf numFmtId="0" fontId="3" fillId="10" borderId="24" xfId="0" applyFont="1" applyFill="1" applyBorder="1" applyAlignment="1" applyProtection="1">
      <alignment horizontal="center"/>
      <protection/>
    </xf>
    <xf numFmtId="0" fontId="3" fillId="10" borderId="25" xfId="0" applyFont="1" applyFill="1" applyBorder="1" applyAlignment="1" applyProtection="1">
      <alignment horizontal="center"/>
      <protection/>
    </xf>
    <xf numFmtId="0" fontId="3" fillId="10" borderId="26" xfId="0" applyFont="1" applyFill="1" applyBorder="1" applyAlignment="1" applyProtection="1">
      <alignment horizontal="center"/>
      <protection/>
    </xf>
    <xf numFmtId="0" fontId="7" fillId="8" borderId="22" xfId="0" applyFont="1" applyFill="1" applyBorder="1" applyAlignment="1" applyProtection="1">
      <alignment horizontal="center"/>
      <protection/>
    </xf>
    <xf numFmtId="0" fontId="3" fillId="24" borderId="16" xfId="0" applyFon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168" fontId="3" fillId="24" borderId="16" xfId="36" applyNumberFormat="1" applyFont="1" applyFill="1" applyBorder="1" applyAlignment="1" applyProtection="1">
      <alignment horizontal="center"/>
      <protection/>
    </xf>
    <xf numFmtId="168" fontId="3" fillId="24" borderId="17" xfId="36" applyNumberFormat="1" applyFont="1" applyFill="1" applyBorder="1" applyAlignment="1" applyProtection="1">
      <alignment horizontal="center"/>
      <protection/>
    </xf>
    <xf numFmtId="168" fontId="3" fillId="24" borderId="18" xfId="36" applyNumberFormat="1" applyFont="1" applyFill="1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0" fontId="10" fillId="8" borderId="21" xfId="0" applyFont="1" applyFill="1" applyBorder="1" applyAlignment="1" applyProtection="1">
      <alignment horizontal="center"/>
      <protection/>
    </xf>
    <xf numFmtId="0" fontId="10" fillId="8" borderId="22" xfId="0" applyFont="1" applyFill="1" applyBorder="1" applyAlignment="1" applyProtection="1">
      <alignment horizontal="center"/>
      <protection/>
    </xf>
    <xf numFmtId="0" fontId="10" fillId="8" borderId="23" xfId="0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219075</xdr:colOff>
      <xdr:row>9</xdr:row>
      <xdr:rowOff>66675</xdr:rowOff>
    </xdr:from>
    <xdr:to>
      <xdr:col>46</xdr:col>
      <xdr:colOff>171450</xdr:colOff>
      <xdr:row>10</xdr:row>
      <xdr:rowOff>38100</xdr:rowOff>
    </xdr:to>
    <xdr:sp>
      <xdr:nvSpPr>
        <xdr:cNvPr id="1" name="คำบรรยายภาพแบบเส้น 2 (ไม่มีเส้นขอบ) 1"/>
        <xdr:cNvSpPr>
          <a:spLocks/>
        </xdr:cNvSpPr>
      </xdr:nvSpPr>
      <xdr:spPr>
        <a:xfrm>
          <a:off x="19516725" y="3686175"/>
          <a:ext cx="0" cy="295275"/>
        </a:xfrm>
        <a:prstGeom prst="callout2">
          <a:avLst>
            <a:gd name="adj1" fmla="val 99523"/>
            <a:gd name="adj2" fmla="val -26476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AV10</a:t>
          </a:r>
        </a:p>
      </xdr:txBody>
    </xdr:sp>
    <xdr:clientData/>
  </xdr:twoCellAnchor>
  <xdr:twoCellAnchor>
    <xdr:from>
      <xdr:col>51</xdr:col>
      <xdr:colOff>47625</xdr:colOff>
      <xdr:row>11</xdr:row>
      <xdr:rowOff>9525</xdr:rowOff>
    </xdr:from>
    <xdr:to>
      <xdr:col>52</xdr:col>
      <xdr:colOff>295275</xdr:colOff>
      <xdr:row>11</xdr:row>
      <xdr:rowOff>304800</xdr:rowOff>
    </xdr:to>
    <xdr:sp>
      <xdr:nvSpPr>
        <xdr:cNvPr id="2" name="คำบรรยายภาพแบบเส้น 2 (ไม่มีเส้นขอบ) 2"/>
        <xdr:cNvSpPr>
          <a:spLocks/>
        </xdr:cNvSpPr>
      </xdr:nvSpPr>
      <xdr:spPr>
        <a:xfrm>
          <a:off x="19516725" y="4324350"/>
          <a:ext cx="0" cy="295275"/>
        </a:xfrm>
        <a:prstGeom prst="callout2">
          <a:avLst>
            <a:gd name="adj1" fmla="val -84689"/>
            <a:gd name="adj2" fmla="val -229703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AX10</a:t>
          </a:r>
        </a:p>
      </xdr:txBody>
    </xdr:sp>
    <xdr:clientData/>
  </xdr:twoCellAnchor>
  <xdr:twoCellAnchor>
    <xdr:from>
      <xdr:col>47</xdr:col>
      <xdr:colOff>76200</xdr:colOff>
      <xdr:row>10</xdr:row>
      <xdr:rowOff>209550</xdr:rowOff>
    </xdr:from>
    <xdr:to>
      <xdr:col>48</xdr:col>
      <xdr:colOff>19050</xdr:colOff>
      <xdr:row>11</xdr:row>
      <xdr:rowOff>123825</xdr:rowOff>
    </xdr:to>
    <xdr:sp>
      <xdr:nvSpPr>
        <xdr:cNvPr id="3" name="ลูกศรเชื่อมต่อแบบตรง 3"/>
        <xdr:cNvSpPr>
          <a:spLocks/>
        </xdr:cNvSpPr>
      </xdr:nvSpPr>
      <xdr:spPr>
        <a:xfrm rot="5400000" flipH="1" flipV="1">
          <a:off x="19516725" y="4152900"/>
          <a:ext cx="0" cy="285750"/>
        </a:xfrm>
        <a:prstGeom prst="straightConnector1">
          <a:avLst/>
        </a:prstGeom>
        <a:noFill/>
        <a:ln w="19050" cmpd="sng">
          <a:solidFill>
            <a:srgbClr val="FF0000"/>
          </a:solidFill>
          <a:prstDash val="dash"/>
          <a:headEnd type="diamond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37</xdr:col>
      <xdr:colOff>238125</xdr:colOff>
      <xdr:row>11</xdr:row>
      <xdr:rowOff>66675</xdr:rowOff>
    </xdr:from>
    <xdr:to>
      <xdr:col>39</xdr:col>
      <xdr:colOff>190500</xdr:colOff>
      <xdr:row>12</xdr:row>
      <xdr:rowOff>38100</xdr:rowOff>
    </xdr:to>
    <xdr:sp>
      <xdr:nvSpPr>
        <xdr:cNvPr id="4" name="คำบรรยายภาพแบบเส้น 2 (ไม่มีเส้นขอบ) 4"/>
        <xdr:cNvSpPr>
          <a:spLocks/>
        </xdr:cNvSpPr>
      </xdr:nvSpPr>
      <xdr:spPr>
        <a:xfrm>
          <a:off x="19516725" y="4381500"/>
          <a:ext cx="0" cy="342900"/>
        </a:xfrm>
        <a:prstGeom prst="callout2">
          <a:avLst>
            <a:gd name="adj1" fmla="val 38120"/>
            <a:gd name="adj2" fmla="val -90995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AK</a:t>
          </a:r>
          <a:r>
            <a:rPr lang="en-US" cap="none" sz="1100" b="1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11</a:t>
          </a:r>
        </a:p>
      </xdr:txBody>
    </xdr:sp>
    <xdr:clientData/>
  </xdr:twoCellAnchor>
  <xdr:twoCellAnchor>
    <xdr:from>
      <xdr:col>44</xdr:col>
      <xdr:colOff>238125</xdr:colOff>
      <xdr:row>11</xdr:row>
      <xdr:rowOff>28575</xdr:rowOff>
    </xdr:from>
    <xdr:to>
      <xdr:col>46</xdr:col>
      <xdr:colOff>190500</xdr:colOff>
      <xdr:row>11</xdr:row>
      <xdr:rowOff>323850</xdr:rowOff>
    </xdr:to>
    <xdr:sp>
      <xdr:nvSpPr>
        <xdr:cNvPr id="5" name="คำบรรยายภาพแบบเส้น 2 (ไม่มีเส้นขอบ) 5"/>
        <xdr:cNvSpPr>
          <a:spLocks/>
        </xdr:cNvSpPr>
      </xdr:nvSpPr>
      <xdr:spPr>
        <a:xfrm>
          <a:off x="19516725" y="4343400"/>
          <a:ext cx="0" cy="295275"/>
        </a:xfrm>
        <a:prstGeom prst="callout2">
          <a:avLst>
            <a:gd name="adj1" fmla="val 81976"/>
            <a:gd name="adj2" fmla="val -94222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AV11</a:t>
          </a:r>
        </a:p>
      </xdr:txBody>
    </xdr:sp>
    <xdr:clientData/>
  </xdr:twoCellAnchor>
  <xdr:twoCellAnchor>
    <xdr:from>
      <xdr:col>47</xdr:col>
      <xdr:colOff>190500</xdr:colOff>
      <xdr:row>14</xdr:row>
      <xdr:rowOff>123825</xdr:rowOff>
    </xdr:from>
    <xdr:to>
      <xdr:col>49</xdr:col>
      <xdr:colOff>142875</xdr:colOff>
      <xdr:row>15</xdr:row>
      <xdr:rowOff>95250</xdr:rowOff>
    </xdr:to>
    <xdr:sp>
      <xdr:nvSpPr>
        <xdr:cNvPr id="6" name="คำบรรยายภาพแบบเส้น 2 (ไม่มีเส้นขอบ) 6"/>
        <xdr:cNvSpPr>
          <a:spLocks/>
        </xdr:cNvSpPr>
      </xdr:nvSpPr>
      <xdr:spPr>
        <a:xfrm>
          <a:off x="19516725" y="5705475"/>
          <a:ext cx="0" cy="295275"/>
        </a:xfrm>
        <a:prstGeom prst="callout2">
          <a:avLst>
            <a:gd name="adj1" fmla="val -89949"/>
            <a:gd name="adj2" fmla="val 89648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AR16</a:t>
          </a:r>
        </a:p>
      </xdr:txBody>
    </xdr:sp>
    <xdr:clientData/>
  </xdr:twoCellAnchor>
  <xdr:twoCellAnchor>
    <xdr:from>
      <xdr:col>46</xdr:col>
      <xdr:colOff>152400</xdr:colOff>
      <xdr:row>16</xdr:row>
      <xdr:rowOff>276225</xdr:rowOff>
    </xdr:from>
    <xdr:to>
      <xdr:col>47</xdr:col>
      <xdr:colOff>238125</xdr:colOff>
      <xdr:row>16</xdr:row>
      <xdr:rowOff>276225</xdr:rowOff>
    </xdr:to>
    <xdr:sp>
      <xdr:nvSpPr>
        <xdr:cNvPr id="7" name="ลูกศรเชื่อมต่อแบบตรง 7"/>
        <xdr:cNvSpPr>
          <a:spLocks/>
        </xdr:cNvSpPr>
      </xdr:nvSpPr>
      <xdr:spPr>
        <a:xfrm rot="10800000">
          <a:off x="19516725" y="6524625"/>
          <a:ext cx="0" cy="0"/>
        </a:xfrm>
        <a:prstGeom prst="straightConnector1">
          <a:avLst/>
        </a:prstGeom>
        <a:noFill/>
        <a:ln w="19050" cmpd="sng">
          <a:solidFill>
            <a:srgbClr val="FF0000"/>
          </a:solidFill>
          <a:prstDash val="dash"/>
          <a:headEnd type="diamond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36</xdr:col>
      <xdr:colOff>19050</xdr:colOff>
      <xdr:row>16</xdr:row>
      <xdr:rowOff>76200</xdr:rowOff>
    </xdr:from>
    <xdr:to>
      <xdr:col>37</xdr:col>
      <xdr:colOff>266700</xdr:colOff>
      <xdr:row>17</xdr:row>
      <xdr:rowOff>47625</xdr:rowOff>
    </xdr:to>
    <xdr:sp>
      <xdr:nvSpPr>
        <xdr:cNvPr id="8" name="คำบรรยายภาพแบบเส้น 2 (ไม่มีเส้นขอบ) 8"/>
        <xdr:cNvSpPr>
          <a:spLocks/>
        </xdr:cNvSpPr>
      </xdr:nvSpPr>
      <xdr:spPr>
        <a:xfrm>
          <a:off x="19516725" y="6324600"/>
          <a:ext cx="0" cy="295275"/>
        </a:xfrm>
        <a:prstGeom prst="callout2">
          <a:avLst>
            <a:gd name="adj1" fmla="val 20574"/>
            <a:gd name="adj2" fmla="val -103898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AK16</a:t>
          </a:r>
        </a:p>
      </xdr:txBody>
    </xdr:sp>
    <xdr:clientData/>
  </xdr:twoCellAnchor>
  <xdr:twoCellAnchor>
    <xdr:from>
      <xdr:col>42</xdr:col>
      <xdr:colOff>0</xdr:colOff>
      <xdr:row>16</xdr:row>
      <xdr:rowOff>228600</xdr:rowOff>
    </xdr:from>
    <xdr:to>
      <xdr:col>43</xdr:col>
      <xdr:colOff>247650</xdr:colOff>
      <xdr:row>17</xdr:row>
      <xdr:rowOff>200025</xdr:rowOff>
    </xdr:to>
    <xdr:sp>
      <xdr:nvSpPr>
        <xdr:cNvPr id="9" name="คำบรรยายภาพแบบเส้น 2 (ไม่มีเส้นขอบ) 9"/>
        <xdr:cNvSpPr>
          <a:spLocks/>
        </xdr:cNvSpPr>
      </xdr:nvSpPr>
      <xdr:spPr>
        <a:xfrm>
          <a:off x="19516725" y="6477000"/>
          <a:ext cx="0" cy="295275"/>
        </a:xfrm>
        <a:prstGeom prst="callout2">
          <a:avLst>
            <a:gd name="adj1" fmla="val 67944"/>
            <a:gd name="adj2" fmla="val -65189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AR17</a:t>
          </a:r>
        </a:p>
      </xdr:txBody>
    </xdr:sp>
    <xdr:clientData/>
  </xdr:twoCellAnchor>
  <xdr:twoCellAnchor>
    <xdr:from>
      <xdr:col>61</xdr:col>
      <xdr:colOff>200025</xdr:colOff>
      <xdr:row>24</xdr:row>
      <xdr:rowOff>28575</xdr:rowOff>
    </xdr:from>
    <xdr:to>
      <xdr:col>63</xdr:col>
      <xdr:colOff>180975</xdr:colOff>
      <xdr:row>24</xdr:row>
      <xdr:rowOff>323850</xdr:rowOff>
    </xdr:to>
    <xdr:sp>
      <xdr:nvSpPr>
        <xdr:cNvPr id="10" name="คำบรรยายภาพแบบเส้น 2 (ไม่มีเส้นขอบ) 10"/>
        <xdr:cNvSpPr>
          <a:spLocks/>
        </xdr:cNvSpPr>
      </xdr:nvSpPr>
      <xdr:spPr>
        <a:xfrm>
          <a:off x="19516725" y="8867775"/>
          <a:ext cx="0" cy="295275"/>
        </a:xfrm>
        <a:prstGeom prst="callout2">
          <a:avLst>
            <a:gd name="adj1" fmla="val -94856"/>
            <a:gd name="adj2" fmla="val 28379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BF25</a:t>
          </a:r>
        </a:p>
      </xdr:txBody>
    </xdr:sp>
    <xdr:clientData/>
  </xdr:twoCellAnchor>
  <xdr:twoCellAnchor>
    <xdr:from>
      <xdr:col>55</xdr:col>
      <xdr:colOff>161925</xdr:colOff>
      <xdr:row>24</xdr:row>
      <xdr:rowOff>180975</xdr:rowOff>
    </xdr:from>
    <xdr:to>
      <xdr:col>57</xdr:col>
      <xdr:colOff>85725</xdr:colOff>
      <xdr:row>24</xdr:row>
      <xdr:rowOff>180975</xdr:rowOff>
    </xdr:to>
    <xdr:sp>
      <xdr:nvSpPr>
        <xdr:cNvPr id="11" name="ลูกศรเชื่อมต่อแบบตรง 11"/>
        <xdr:cNvSpPr>
          <a:spLocks/>
        </xdr:cNvSpPr>
      </xdr:nvSpPr>
      <xdr:spPr>
        <a:xfrm rot="10800000">
          <a:off x="19516725" y="9020175"/>
          <a:ext cx="0" cy="0"/>
        </a:xfrm>
        <a:prstGeom prst="straightConnector1">
          <a:avLst/>
        </a:prstGeom>
        <a:noFill/>
        <a:ln w="19050" cmpd="sng">
          <a:solidFill>
            <a:srgbClr val="FF0000"/>
          </a:solidFill>
          <a:prstDash val="dash"/>
          <a:headEnd type="diamond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61</xdr:col>
      <xdr:colOff>200025</xdr:colOff>
      <xdr:row>26</xdr:row>
      <xdr:rowOff>9525</xdr:rowOff>
    </xdr:from>
    <xdr:to>
      <xdr:col>63</xdr:col>
      <xdr:colOff>180975</xdr:colOff>
      <xdr:row>26</xdr:row>
      <xdr:rowOff>304800</xdr:rowOff>
    </xdr:to>
    <xdr:sp>
      <xdr:nvSpPr>
        <xdr:cNvPr id="12" name="คำบรรยายภาพแบบเส้น 2 (ไม่มีเส้นขอบ) 12"/>
        <xdr:cNvSpPr>
          <a:spLocks/>
        </xdr:cNvSpPr>
      </xdr:nvSpPr>
      <xdr:spPr>
        <a:xfrm>
          <a:off x="19516725" y="9496425"/>
          <a:ext cx="0" cy="295275"/>
        </a:xfrm>
        <a:prstGeom prst="callout2">
          <a:avLst>
            <a:gd name="adj1" fmla="val -94856"/>
            <a:gd name="adj2" fmla="val 28379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BF2</a:t>
          </a:r>
          <a:r>
            <a:rPr lang="en-US" cap="none" sz="900" b="1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7</a:t>
          </a:r>
        </a:p>
      </xdr:txBody>
    </xdr:sp>
    <xdr:clientData/>
  </xdr:twoCellAnchor>
  <xdr:twoCellAnchor>
    <xdr:from>
      <xdr:col>46</xdr:col>
      <xdr:colOff>114300</xdr:colOff>
      <xdr:row>25</xdr:row>
      <xdr:rowOff>133350</xdr:rowOff>
    </xdr:from>
    <xdr:to>
      <xdr:col>48</xdr:col>
      <xdr:colOff>95250</xdr:colOff>
      <xdr:row>26</xdr:row>
      <xdr:rowOff>104775</xdr:rowOff>
    </xdr:to>
    <xdr:sp>
      <xdr:nvSpPr>
        <xdr:cNvPr id="13" name="คำบรรยายภาพแบบเส้น 2 (ไม่มีเส้นขอบ) 13"/>
        <xdr:cNvSpPr>
          <a:spLocks/>
        </xdr:cNvSpPr>
      </xdr:nvSpPr>
      <xdr:spPr>
        <a:xfrm>
          <a:off x="19516725" y="9296400"/>
          <a:ext cx="0" cy="295275"/>
        </a:xfrm>
        <a:prstGeom prst="callout2">
          <a:avLst>
            <a:gd name="adj1" fmla="val -73189"/>
            <a:gd name="adj2" fmla="val -125439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</a:rPr>
            <a:t>AS25</a:t>
          </a:r>
        </a:p>
      </xdr:txBody>
    </xdr:sp>
    <xdr:clientData/>
  </xdr:twoCellAnchor>
  <xdr:twoCellAnchor>
    <xdr:from>
      <xdr:col>43</xdr:col>
      <xdr:colOff>0</xdr:colOff>
      <xdr:row>22</xdr:row>
      <xdr:rowOff>95250</xdr:rowOff>
    </xdr:from>
    <xdr:to>
      <xdr:col>44</xdr:col>
      <xdr:colOff>276225</xdr:colOff>
      <xdr:row>23</xdr:row>
      <xdr:rowOff>66675</xdr:rowOff>
    </xdr:to>
    <xdr:sp>
      <xdr:nvSpPr>
        <xdr:cNvPr id="14" name="คำบรรยายภาพแบบเส้น 2 (ไม่มีเส้นขอบ) 14"/>
        <xdr:cNvSpPr>
          <a:spLocks/>
        </xdr:cNvSpPr>
      </xdr:nvSpPr>
      <xdr:spPr>
        <a:xfrm>
          <a:off x="19516725" y="8286750"/>
          <a:ext cx="0" cy="295275"/>
        </a:xfrm>
        <a:prstGeom prst="callout2">
          <a:avLst>
            <a:gd name="adj1" fmla="val 68476"/>
            <a:gd name="adj2" fmla="val -14166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</a:rPr>
            <a:t>AS23</a:t>
          </a:r>
        </a:p>
      </xdr:txBody>
    </xdr:sp>
    <xdr:clientData/>
  </xdr:twoCellAnchor>
  <xdr:twoCellAnchor>
    <xdr:from>
      <xdr:col>61</xdr:col>
      <xdr:colOff>190500</xdr:colOff>
      <xdr:row>20</xdr:row>
      <xdr:rowOff>0</xdr:rowOff>
    </xdr:from>
    <xdr:to>
      <xdr:col>63</xdr:col>
      <xdr:colOff>171450</xdr:colOff>
      <xdr:row>20</xdr:row>
      <xdr:rowOff>295275</xdr:rowOff>
    </xdr:to>
    <xdr:sp>
      <xdr:nvSpPr>
        <xdr:cNvPr id="15" name="คำบรรยายภาพแบบเส้น 2 (ไม่มีเส้นขอบ) 15"/>
        <xdr:cNvSpPr>
          <a:spLocks/>
        </xdr:cNvSpPr>
      </xdr:nvSpPr>
      <xdr:spPr>
        <a:xfrm>
          <a:off x="19516725" y="7543800"/>
          <a:ext cx="0" cy="295275"/>
        </a:xfrm>
        <a:prstGeom prst="callout2">
          <a:avLst>
            <a:gd name="adj1" fmla="val -94856"/>
            <a:gd name="adj2" fmla="val 28379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BF21</a:t>
          </a:r>
        </a:p>
      </xdr:txBody>
    </xdr:sp>
    <xdr:clientData/>
  </xdr:twoCellAnchor>
  <xdr:twoCellAnchor>
    <xdr:from>
      <xdr:col>61</xdr:col>
      <xdr:colOff>180975</xdr:colOff>
      <xdr:row>21</xdr:row>
      <xdr:rowOff>9525</xdr:rowOff>
    </xdr:from>
    <xdr:to>
      <xdr:col>63</xdr:col>
      <xdr:colOff>161925</xdr:colOff>
      <xdr:row>21</xdr:row>
      <xdr:rowOff>304800</xdr:rowOff>
    </xdr:to>
    <xdr:sp>
      <xdr:nvSpPr>
        <xdr:cNvPr id="16" name="คำบรรยายภาพแบบเส้น 2 (ไม่มีเส้นขอบ) 16"/>
        <xdr:cNvSpPr>
          <a:spLocks/>
        </xdr:cNvSpPr>
      </xdr:nvSpPr>
      <xdr:spPr>
        <a:xfrm>
          <a:off x="19516725" y="7877175"/>
          <a:ext cx="0" cy="295275"/>
        </a:xfrm>
        <a:prstGeom prst="callout2">
          <a:avLst>
            <a:gd name="adj1" fmla="val -94856"/>
            <a:gd name="adj2" fmla="val 28379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BF22</a:t>
          </a:r>
        </a:p>
      </xdr:txBody>
    </xdr:sp>
    <xdr:clientData/>
  </xdr:twoCellAnchor>
  <xdr:twoCellAnchor>
    <xdr:from>
      <xdr:col>61</xdr:col>
      <xdr:colOff>190500</xdr:colOff>
      <xdr:row>22</xdr:row>
      <xdr:rowOff>9525</xdr:rowOff>
    </xdr:from>
    <xdr:to>
      <xdr:col>63</xdr:col>
      <xdr:colOff>171450</xdr:colOff>
      <xdr:row>22</xdr:row>
      <xdr:rowOff>304800</xdr:rowOff>
    </xdr:to>
    <xdr:sp>
      <xdr:nvSpPr>
        <xdr:cNvPr id="17" name="คำบรรยายภาพแบบเส้น 2 (ไม่มีเส้นขอบ) 17"/>
        <xdr:cNvSpPr>
          <a:spLocks/>
        </xdr:cNvSpPr>
      </xdr:nvSpPr>
      <xdr:spPr>
        <a:xfrm>
          <a:off x="19516725" y="8201025"/>
          <a:ext cx="0" cy="295275"/>
        </a:xfrm>
        <a:prstGeom prst="callout2">
          <a:avLst>
            <a:gd name="adj1" fmla="val -94856"/>
            <a:gd name="adj2" fmla="val 28379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BF23</a:t>
          </a:r>
        </a:p>
      </xdr:txBody>
    </xdr:sp>
    <xdr:clientData/>
  </xdr:twoCellAnchor>
  <xdr:twoCellAnchor>
    <xdr:from>
      <xdr:col>61</xdr:col>
      <xdr:colOff>200025</xdr:colOff>
      <xdr:row>22</xdr:row>
      <xdr:rowOff>304800</xdr:rowOff>
    </xdr:from>
    <xdr:to>
      <xdr:col>63</xdr:col>
      <xdr:colOff>180975</xdr:colOff>
      <xdr:row>23</xdr:row>
      <xdr:rowOff>276225</xdr:rowOff>
    </xdr:to>
    <xdr:sp>
      <xdr:nvSpPr>
        <xdr:cNvPr id="18" name="คำบรรยายภาพแบบเส้น 2 (ไม่มีเส้นขอบ) 18"/>
        <xdr:cNvSpPr>
          <a:spLocks/>
        </xdr:cNvSpPr>
      </xdr:nvSpPr>
      <xdr:spPr>
        <a:xfrm>
          <a:off x="19516725" y="8496300"/>
          <a:ext cx="0" cy="295275"/>
        </a:xfrm>
        <a:prstGeom prst="callout2">
          <a:avLst>
            <a:gd name="adj1" fmla="val -94856"/>
            <a:gd name="adj2" fmla="val 28379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BF24</a:t>
          </a:r>
        </a:p>
      </xdr:txBody>
    </xdr:sp>
    <xdr:clientData/>
  </xdr:twoCellAnchor>
  <xdr:twoCellAnchor>
    <xdr:from>
      <xdr:col>53</xdr:col>
      <xdr:colOff>38100</xdr:colOff>
      <xdr:row>19</xdr:row>
      <xdr:rowOff>9525</xdr:rowOff>
    </xdr:from>
    <xdr:to>
      <xdr:col>55</xdr:col>
      <xdr:colOff>19050</xdr:colOff>
      <xdr:row>19</xdr:row>
      <xdr:rowOff>304800</xdr:rowOff>
    </xdr:to>
    <xdr:sp>
      <xdr:nvSpPr>
        <xdr:cNvPr id="19" name="คำบรรยายภาพแบบเส้น 2 (ไม่มีเส้นขอบ) 19"/>
        <xdr:cNvSpPr>
          <a:spLocks/>
        </xdr:cNvSpPr>
      </xdr:nvSpPr>
      <xdr:spPr>
        <a:xfrm>
          <a:off x="19516725" y="7229475"/>
          <a:ext cx="0" cy="295275"/>
        </a:xfrm>
        <a:prstGeom prst="callout2">
          <a:avLst>
            <a:gd name="adj1" fmla="val -74856"/>
            <a:gd name="adj2" fmla="val 106925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=AV11</a:t>
          </a:r>
        </a:p>
      </xdr:txBody>
    </xdr:sp>
    <xdr:clientData/>
  </xdr:twoCellAnchor>
  <xdr:twoCellAnchor>
    <xdr:from>
      <xdr:col>52</xdr:col>
      <xdr:colOff>180975</xdr:colOff>
      <xdr:row>20</xdr:row>
      <xdr:rowOff>0</xdr:rowOff>
    </xdr:from>
    <xdr:to>
      <xdr:col>54</xdr:col>
      <xdr:colOff>19050</xdr:colOff>
      <xdr:row>21</xdr:row>
      <xdr:rowOff>123825</xdr:rowOff>
    </xdr:to>
    <xdr:sp>
      <xdr:nvSpPr>
        <xdr:cNvPr id="20" name="ลูกศรเชื่อมต่อแบบตรง 20"/>
        <xdr:cNvSpPr>
          <a:spLocks/>
        </xdr:cNvSpPr>
      </xdr:nvSpPr>
      <xdr:spPr>
        <a:xfrm rot="5400000">
          <a:off x="19516725" y="7543800"/>
          <a:ext cx="0" cy="447675"/>
        </a:xfrm>
        <a:prstGeom prst="straightConnector1">
          <a:avLst/>
        </a:prstGeom>
        <a:noFill/>
        <a:ln w="19050" cmpd="sng">
          <a:solidFill>
            <a:srgbClr val="FF0000"/>
          </a:solidFill>
          <a:prstDash val="dash"/>
          <a:headEnd type="diamond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44</xdr:col>
      <xdr:colOff>9525</xdr:colOff>
      <xdr:row>18</xdr:row>
      <xdr:rowOff>314325</xdr:rowOff>
    </xdr:from>
    <xdr:to>
      <xdr:col>46</xdr:col>
      <xdr:colOff>38100</xdr:colOff>
      <xdr:row>19</xdr:row>
      <xdr:rowOff>285750</xdr:rowOff>
    </xdr:to>
    <xdr:sp>
      <xdr:nvSpPr>
        <xdr:cNvPr id="21" name="คำบรรยายภาพแบบเส้น 2 (ไม่มีเส้นขอบ) 21"/>
        <xdr:cNvSpPr>
          <a:spLocks/>
        </xdr:cNvSpPr>
      </xdr:nvSpPr>
      <xdr:spPr>
        <a:xfrm>
          <a:off x="19516725" y="7210425"/>
          <a:ext cx="0" cy="295275"/>
        </a:xfrm>
        <a:prstGeom prst="callout2">
          <a:avLst>
            <a:gd name="adj1" fmla="val 17175"/>
            <a:gd name="adj2" fmla="val 109004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=AR17</a:t>
          </a:r>
        </a:p>
      </xdr:txBody>
    </xdr:sp>
    <xdr:clientData/>
  </xdr:twoCellAnchor>
  <xdr:twoCellAnchor>
    <xdr:from>
      <xdr:col>48</xdr:col>
      <xdr:colOff>38100</xdr:colOff>
      <xdr:row>19</xdr:row>
      <xdr:rowOff>0</xdr:rowOff>
    </xdr:from>
    <xdr:to>
      <xdr:col>49</xdr:col>
      <xdr:colOff>171450</xdr:colOff>
      <xdr:row>19</xdr:row>
      <xdr:rowOff>295275</xdr:rowOff>
    </xdr:to>
    <xdr:sp>
      <xdr:nvSpPr>
        <xdr:cNvPr id="22" name="คำบรรยายภาพแบบเส้น 2 (ไม่มีเส้นขอบ) 22"/>
        <xdr:cNvSpPr>
          <a:spLocks/>
        </xdr:cNvSpPr>
      </xdr:nvSpPr>
      <xdr:spPr>
        <a:xfrm>
          <a:off x="19516725" y="7219950"/>
          <a:ext cx="0" cy="295275"/>
        </a:xfrm>
        <a:prstGeom prst="callout2">
          <a:avLst>
            <a:gd name="adj1" fmla="val -64365"/>
            <a:gd name="adj2" fmla="val 212231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=G9</a:t>
          </a:r>
        </a:p>
      </xdr:txBody>
    </xdr:sp>
    <xdr:clientData/>
  </xdr:twoCellAnchor>
  <xdr:twoCellAnchor>
    <xdr:from>
      <xdr:col>39</xdr:col>
      <xdr:colOff>28575</xdr:colOff>
      <xdr:row>16</xdr:row>
      <xdr:rowOff>180975</xdr:rowOff>
    </xdr:from>
    <xdr:to>
      <xdr:col>41</xdr:col>
      <xdr:colOff>76200</xdr:colOff>
      <xdr:row>17</xdr:row>
      <xdr:rowOff>200025</xdr:rowOff>
    </xdr:to>
    <xdr:sp>
      <xdr:nvSpPr>
        <xdr:cNvPr id="23" name="คำบรรยายภาพแบบเส้น 2 (ไม่มีเส้นขอบ) 23"/>
        <xdr:cNvSpPr>
          <a:spLocks/>
        </xdr:cNvSpPr>
      </xdr:nvSpPr>
      <xdr:spPr>
        <a:xfrm>
          <a:off x="19516725" y="6429375"/>
          <a:ext cx="0" cy="342900"/>
        </a:xfrm>
        <a:prstGeom prst="callout2">
          <a:avLst>
            <a:gd name="adj1" fmla="val 38120"/>
            <a:gd name="adj2" fmla="val -135439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=AK</a:t>
          </a:r>
          <a:r>
            <a:rPr lang="en-US" cap="none" sz="1100" b="1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11</a:t>
          </a:r>
        </a:p>
      </xdr:txBody>
    </xdr:sp>
    <xdr:clientData/>
  </xdr:twoCellAnchor>
  <xdr:twoCellAnchor>
    <xdr:from>
      <xdr:col>36</xdr:col>
      <xdr:colOff>9525</xdr:colOff>
      <xdr:row>9</xdr:row>
      <xdr:rowOff>0</xdr:rowOff>
    </xdr:from>
    <xdr:to>
      <xdr:col>37</xdr:col>
      <xdr:colOff>257175</xdr:colOff>
      <xdr:row>10</xdr:row>
      <xdr:rowOff>19050</xdr:rowOff>
    </xdr:to>
    <xdr:sp>
      <xdr:nvSpPr>
        <xdr:cNvPr id="24" name="คำบรรยายภาพแบบเส้น 2 (ไม่มีเส้นขอบ) 24"/>
        <xdr:cNvSpPr>
          <a:spLocks/>
        </xdr:cNvSpPr>
      </xdr:nvSpPr>
      <xdr:spPr>
        <a:xfrm>
          <a:off x="19516725" y="3619500"/>
          <a:ext cx="0" cy="342900"/>
        </a:xfrm>
        <a:prstGeom prst="callout2">
          <a:avLst>
            <a:gd name="adj1" fmla="val 92504"/>
            <a:gd name="adj2" fmla="val 20115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AK</a:t>
          </a:r>
          <a:r>
            <a:rPr lang="en-US" cap="none" sz="1100" b="1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1</a:t>
          </a:r>
          <a:r>
            <a:rPr lang="en-US" cap="none" sz="1100" b="1" i="0" u="none" baseline="0">
              <a:solidFill>
                <a:srgbClr val="FFFFFF"/>
              </a:solidFill>
            </a:rPr>
            <a:t>0</a:t>
          </a:r>
        </a:p>
      </xdr:txBody>
    </xdr:sp>
    <xdr:clientData/>
  </xdr:twoCellAnchor>
  <xdr:twoCellAnchor>
    <xdr:from>
      <xdr:col>44</xdr:col>
      <xdr:colOff>161925</xdr:colOff>
      <xdr:row>23</xdr:row>
      <xdr:rowOff>209550</xdr:rowOff>
    </xdr:from>
    <xdr:to>
      <xdr:col>46</xdr:col>
      <xdr:colOff>152400</xdr:colOff>
      <xdr:row>24</xdr:row>
      <xdr:rowOff>0</xdr:rowOff>
    </xdr:to>
    <xdr:sp>
      <xdr:nvSpPr>
        <xdr:cNvPr id="25" name="ลูกศรเชื่อมต่อแบบตรง 25"/>
        <xdr:cNvSpPr>
          <a:spLocks/>
        </xdr:cNvSpPr>
      </xdr:nvSpPr>
      <xdr:spPr>
        <a:xfrm>
          <a:off x="19516725" y="8724900"/>
          <a:ext cx="0" cy="114300"/>
        </a:xfrm>
        <a:prstGeom prst="straightConnector1">
          <a:avLst/>
        </a:prstGeom>
        <a:noFill/>
        <a:ln w="19050" cmpd="sng">
          <a:solidFill>
            <a:srgbClr val="FF0000"/>
          </a:solidFill>
          <a:prstDash val="dash"/>
          <a:headEnd type="diamond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oneCell">
    <xdr:from>
      <xdr:col>1</xdr:col>
      <xdr:colOff>6076950</xdr:colOff>
      <xdr:row>2</xdr:row>
      <xdr:rowOff>9525</xdr:rowOff>
    </xdr:from>
    <xdr:to>
      <xdr:col>1</xdr:col>
      <xdr:colOff>6076950</xdr:colOff>
      <xdr:row>2</xdr:row>
      <xdr:rowOff>57150</xdr:rowOff>
    </xdr:to>
    <xdr:pic>
      <xdr:nvPicPr>
        <xdr:cNvPr id="2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1334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4267200</xdr:colOff>
      <xdr:row>3</xdr:row>
      <xdr:rowOff>38100</xdr:rowOff>
    </xdr:from>
    <xdr:to>
      <xdr:col>1</xdr:col>
      <xdr:colOff>4267200</xdr:colOff>
      <xdr:row>3</xdr:row>
      <xdr:rowOff>57150</xdr:rowOff>
    </xdr:to>
    <xdr:pic>
      <xdr:nvPicPr>
        <xdr:cNvPr id="2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1504950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4657725</xdr:colOff>
      <xdr:row>5</xdr:row>
      <xdr:rowOff>9525</xdr:rowOff>
    </xdr:from>
    <xdr:to>
      <xdr:col>1</xdr:col>
      <xdr:colOff>4657725</xdr:colOff>
      <xdr:row>5</xdr:row>
      <xdr:rowOff>238125</xdr:rowOff>
    </xdr:to>
    <xdr:pic>
      <xdr:nvPicPr>
        <xdr:cNvPr id="2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0" y="2238375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6048375</xdr:colOff>
      <xdr:row>2</xdr:row>
      <xdr:rowOff>28575</xdr:rowOff>
    </xdr:from>
    <xdr:to>
      <xdr:col>1</xdr:col>
      <xdr:colOff>6962775</xdr:colOff>
      <xdr:row>2</xdr:row>
      <xdr:rowOff>266700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43650" y="1152525"/>
          <a:ext cx="904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4419600</xdr:colOff>
      <xdr:row>3</xdr:row>
      <xdr:rowOff>9525</xdr:rowOff>
    </xdr:from>
    <xdr:to>
      <xdr:col>1</xdr:col>
      <xdr:colOff>5743575</xdr:colOff>
      <xdr:row>3</xdr:row>
      <xdr:rowOff>266700</xdr:rowOff>
    </xdr:to>
    <xdr:pic>
      <xdr:nvPicPr>
        <xdr:cNvPr id="30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14875" y="1476375"/>
          <a:ext cx="1323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5</xdr:row>
      <xdr:rowOff>47625</xdr:rowOff>
    </xdr:from>
    <xdr:to>
      <xdr:col>1</xdr:col>
      <xdr:colOff>4724400</xdr:colOff>
      <xdr:row>13</xdr:row>
      <xdr:rowOff>238125</xdr:rowOff>
    </xdr:to>
    <xdr:pic>
      <xdr:nvPicPr>
        <xdr:cNvPr id="31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2276475"/>
          <a:ext cx="4972050" cy="3019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4781550</xdr:colOff>
      <xdr:row>5</xdr:row>
      <xdr:rowOff>57150</xdr:rowOff>
    </xdr:from>
    <xdr:to>
      <xdr:col>2</xdr:col>
      <xdr:colOff>285750</xdr:colOff>
      <xdr:row>13</xdr:row>
      <xdr:rowOff>247650</xdr:rowOff>
    </xdr:to>
    <xdr:pic>
      <xdr:nvPicPr>
        <xdr:cNvPr id="32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76825" y="2286000"/>
          <a:ext cx="4981575" cy="3019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1057275</xdr:colOff>
      <xdr:row>13</xdr:row>
      <xdr:rowOff>228600</xdr:rowOff>
    </xdr:from>
    <xdr:to>
      <xdr:col>1</xdr:col>
      <xdr:colOff>1504950</xdr:colOff>
      <xdr:row>14</xdr:row>
      <xdr:rowOff>38100</xdr:rowOff>
    </xdr:to>
    <xdr:sp>
      <xdr:nvSpPr>
        <xdr:cNvPr id="33" name="คำบรรยายภาพแบบวงรี 41"/>
        <xdr:cNvSpPr>
          <a:spLocks/>
        </xdr:cNvSpPr>
      </xdr:nvSpPr>
      <xdr:spPr>
        <a:xfrm>
          <a:off x="1352550" y="5286375"/>
          <a:ext cx="457200" cy="333375"/>
        </a:xfrm>
        <a:prstGeom prst="wedgeEllipseCallout">
          <a:avLst>
            <a:gd name="adj1" fmla="val -102726"/>
            <a:gd name="adj2" fmla="val -50796"/>
          </a:avLst>
        </a:prstGeom>
        <a:solidFill>
          <a:srgbClr val="D7E4BD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2</a:t>
          </a:r>
        </a:p>
      </xdr:txBody>
    </xdr:sp>
    <xdr:clientData/>
  </xdr:twoCellAnchor>
  <xdr:twoCellAnchor>
    <xdr:from>
      <xdr:col>1</xdr:col>
      <xdr:colOff>6467475</xdr:colOff>
      <xdr:row>13</xdr:row>
      <xdr:rowOff>276225</xdr:rowOff>
    </xdr:from>
    <xdr:to>
      <xdr:col>1</xdr:col>
      <xdr:colOff>6915150</xdr:colOff>
      <xdr:row>14</xdr:row>
      <xdr:rowOff>85725</xdr:rowOff>
    </xdr:to>
    <xdr:sp>
      <xdr:nvSpPr>
        <xdr:cNvPr id="34" name="คำบรรยายภาพแบบวงรี 42"/>
        <xdr:cNvSpPr>
          <a:spLocks/>
        </xdr:cNvSpPr>
      </xdr:nvSpPr>
      <xdr:spPr>
        <a:xfrm>
          <a:off x="6762750" y="5334000"/>
          <a:ext cx="447675" cy="333375"/>
        </a:xfrm>
        <a:prstGeom prst="wedgeEllipseCallout">
          <a:avLst>
            <a:gd name="adj1" fmla="val -96342"/>
            <a:gd name="adj2" fmla="val -59370"/>
          </a:avLst>
        </a:prstGeom>
        <a:solidFill>
          <a:srgbClr val="D7E4BD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219075</xdr:colOff>
      <xdr:row>9</xdr:row>
      <xdr:rowOff>66675</xdr:rowOff>
    </xdr:from>
    <xdr:to>
      <xdr:col>46</xdr:col>
      <xdr:colOff>171450</xdr:colOff>
      <xdr:row>10</xdr:row>
      <xdr:rowOff>38100</xdr:rowOff>
    </xdr:to>
    <xdr:sp>
      <xdr:nvSpPr>
        <xdr:cNvPr id="1" name="คำบรรยายภาพแบบเส้น 2 (ไม่มีเส้นขอบ) 1"/>
        <xdr:cNvSpPr>
          <a:spLocks/>
        </xdr:cNvSpPr>
      </xdr:nvSpPr>
      <xdr:spPr>
        <a:xfrm>
          <a:off x="10334625" y="3171825"/>
          <a:ext cx="0" cy="295275"/>
        </a:xfrm>
        <a:prstGeom prst="callout2">
          <a:avLst>
            <a:gd name="adj1" fmla="val 99523"/>
            <a:gd name="adj2" fmla="val -26476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AV10</a:t>
          </a:r>
        </a:p>
      </xdr:txBody>
    </xdr:sp>
    <xdr:clientData/>
  </xdr:twoCellAnchor>
  <xdr:twoCellAnchor>
    <xdr:from>
      <xdr:col>51</xdr:col>
      <xdr:colOff>47625</xdr:colOff>
      <xdr:row>11</xdr:row>
      <xdr:rowOff>9525</xdr:rowOff>
    </xdr:from>
    <xdr:to>
      <xdr:col>52</xdr:col>
      <xdr:colOff>295275</xdr:colOff>
      <xdr:row>11</xdr:row>
      <xdr:rowOff>304800</xdr:rowOff>
    </xdr:to>
    <xdr:sp>
      <xdr:nvSpPr>
        <xdr:cNvPr id="2" name="คำบรรยายภาพแบบเส้น 2 (ไม่มีเส้นขอบ) 2"/>
        <xdr:cNvSpPr>
          <a:spLocks/>
        </xdr:cNvSpPr>
      </xdr:nvSpPr>
      <xdr:spPr>
        <a:xfrm>
          <a:off x="10334625" y="3810000"/>
          <a:ext cx="0" cy="295275"/>
        </a:xfrm>
        <a:prstGeom prst="callout2">
          <a:avLst>
            <a:gd name="adj1" fmla="val -84689"/>
            <a:gd name="adj2" fmla="val -229703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AX10</a:t>
          </a:r>
        </a:p>
      </xdr:txBody>
    </xdr:sp>
    <xdr:clientData/>
  </xdr:twoCellAnchor>
  <xdr:twoCellAnchor>
    <xdr:from>
      <xdr:col>47</xdr:col>
      <xdr:colOff>76200</xdr:colOff>
      <xdr:row>10</xdr:row>
      <xdr:rowOff>209550</xdr:rowOff>
    </xdr:from>
    <xdr:to>
      <xdr:col>48</xdr:col>
      <xdr:colOff>19050</xdr:colOff>
      <xdr:row>11</xdr:row>
      <xdr:rowOff>123825</xdr:rowOff>
    </xdr:to>
    <xdr:sp>
      <xdr:nvSpPr>
        <xdr:cNvPr id="3" name="ลูกศรเชื่อมต่อแบบตรง 3"/>
        <xdr:cNvSpPr>
          <a:spLocks/>
        </xdr:cNvSpPr>
      </xdr:nvSpPr>
      <xdr:spPr>
        <a:xfrm rot="5400000" flipH="1" flipV="1">
          <a:off x="10334625" y="3638550"/>
          <a:ext cx="0" cy="285750"/>
        </a:xfrm>
        <a:prstGeom prst="straightConnector1">
          <a:avLst/>
        </a:prstGeom>
        <a:noFill/>
        <a:ln w="19050" cmpd="sng">
          <a:solidFill>
            <a:srgbClr val="FF0000"/>
          </a:solidFill>
          <a:prstDash val="dash"/>
          <a:headEnd type="diamond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37</xdr:col>
      <xdr:colOff>238125</xdr:colOff>
      <xdr:row>11</xdr:row>
      <xdr:rowOff>66675</xdr:rowOff>
    </xdr:from>
    <xdr:to>
      <xdr:col>39</xdr:col>
      <xdr:colOff>190500</xdr:colOff>
      <xdr:row>12</xdr:row>
      <xdr:rowOff>38100</xdr:rowOff>
    </xdr:to>
    <xdr:sp>
      <xdr:nvSpPr>
        <xdr:cNvPr id="4" name="คำบรรยายภาพแบบเส้น 2 (ไม่มีเส้นขอบ) 4"/>
        <xdr:cNvSpPr>
          <a:spLocks/>
        </xdr:cNvSpPr>
      </xdr:nvSpPr>
      <xdr:spPr>
        <a:xfrm>
          <a:off x="10334625" y="3867150"/>
          <a:ext cx="0" cy="342900"/>
        </a:xfrm>
        <a:prstGeom prst="callout2">
          <a:avLst>
            <a:gd name="adj1" fmla="val 38120"/>
            <a:gd name="adj2" fmla="val -90995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AK</a:t>
          </a:r>
          <a:r>
            <a:rPr lang="en-US" cap="none" sz="1100" b="1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11</a:t>
          </a:r>
        </a:p>
      </xdr:txBody>
    </xdr:sp>
    <xdr:clientData/>
  </xdr:twoCellAnchor>
  <xdr:twoCellAnchor>
    <xdr:from>
      <xdr:col>44</xdr:col>
      <xdr:colOff>238125</xdr:colOff>
      <xdr:row>11</xdr:row>
      <xdr:rowOff>28575</xdr:rowOff>
    </xdr:from>
    <xdr:to>
      <xdr:col>46</xdr:col>
      <xdr:colOff>190500</xdr:colOff>
      <xdr:row>11</xdr:row>
      <xdr:rowOff>323850</xdr:rowOff>
    </xdr:to>
    <xdr:sp>
      <xdr:nvSpPr>
        <xdr:cNvPr id="5" name="คำบรรยายภาพแบบเส้น 2 (ไม่มีเส้นขอบ) 5"/>
        <xdr:cNvSpPr>
          <a:spLocks/>
        </xdr:cNvSpPr>
      </xdr:nvSpPr>
      <xdr:spPr>
        <a:xfrm>
          <a:off x="10334625" y="3829050"/>
          <a:ext cx="0" cy="295275"/>
        </a:xfrm>
        <a:prstGeom prst="callout2">
          <a:avLst>
            <a:gd name="adj1" fmla="val 81976"/>
            <a:gd name="adj2" fmla="val -94222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AV11</a:t>
          </a:r>
        </a:p>
      </xdr:txBody>
    </xdr:sp>
    <xdr:clientData/>
  </xdr:twoCellAnchor>
  <xdr:twoCellAnchor>
    <xdr:from>
      <xdr:col>47</xdr:col>
      <xdr:colOff>190500</xdr:colOff>
      <xdr:row>14</xdr:row>
      <xdr:rowOff>123825</xdr:rowOff>
    </xdr:from>
    <xdr:to>
      <xdr:col>49</xdr:col>
      <xdr:colOff>142875</xdr:colOff>
      <xdr:row>15</xdr:row>
      <xdr:rowOff>95250</xdr:rowOff>
    </xdr:to>
    <xdr:sp>
      <xdr:nvSpPr>
        <xdr:cNvPr id="6" name="คำบรรยายภาพแบบเส้น 2 (ไม่มีเส้นขอบ) 6"/>
        <xdr:cNvSpPr>
          <a:spLocks/>
        </xdr:cNvSpPr>
      </xdr:nvSpPr>
      <xdr:spPr>
        <a:xfrm>
          <a:off x="10334625" y="5038725"/>
          <a:ext cx="0" cy="295275"/>
        </a:xfrm>
        <a:prstGeom prst="callout2">
          <a:avLst>
            <a:gd name="adj1" fmla="val -89949"/>
            <a:gd name="adj2" fmla="val 89648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AR16</a:t>
          </a:r>
        </a:p>
      </xdr:txBody>
    </xdr:sp>
    <xdr:clientData/>
  </xdr:twoCellAnchor>
  <xdr:twoCellAnchor>
    <xdr:from>
      <xdr:col>46</xdr:col>
      <xdr:colOff>152400</xdr:colOff>
      <xdr:row>16</xdr:row>
      <xdr:rowOff>276225</xdr:rowOff>
    </xdr:from>
    <xdr:to>
      <xdr:col>47</xdr:col>
      <xdr:colOff>238125</xdr:colOff>
      <xdr:row>16</xdr:row>
      <xdr:rowOff>276225</xdr:rowOff>
    </xdr:to>
    <xdr:sp>
      <xdr:nvSpPr>
        <xdr:cNvPr id="7" name="ลูกศรเชื่อมต่อแบบตรง 7"/>
        <xdr:cNvSpPr>
          <a:spLocks/>
        </xdr:cNvSpPr>
      </xdr:nvSpPr>
      <xdr:spPr>
        <a:xfrm rot="10800000">
          <a:off x="10334625" y="5838825"/>
          <a:ext cx="0" cy="0"/>
        </a:xfrm>
        <a:prstGeom prst="straightConnector1">
          <a:avLst/>
        </a:prstGeom>
        <a:noFill/>
        <a:ln w="19050" cmpd="sng">
          <a:solidFill>
            <a:srgbClr val="FF0000"/>
          </a:solidFill>
          <a:prstDash val="dash"/>
          <a:headEnd type="diamond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36</xdr:col>
      <xdr:colOff>19050</xdr:colOff>
      <xdr:row>16</xdr:row>
      <xdr:rowOff>76200</xdr:rowOff>
    </xdr:from>
    <xdr:to>
      <xdr:col>37</xdr:col>
      <xdr:colOff>266700</xdr:colOff>
      <xdr:row>17</xdr:row>
      <xdr:rowOff>47625</xdr:rowOff>
    </xdr:to>
    <xdr:sp>
      <xdr:nvSpPr>
        <xdr:cNvPr id="8" name="คำบรรยายภาพแบบเส้น 2 (ไม่มีเส้นขอบ) 8"/>
        <xdr:cNvSpPr>
          <a:spLocks/>
        </xdr:cNvSpPr>
      </xdr:nvSpPr>
      <xdr:spPr>
        <a:xfrm>
          <a:off x="10334625" y="5638800"/>
          <a:ext cx="0" cy="295275"/>
        </a:xfrm>
        <a:prstGeom prst="callout2">
          <a:avLst>
            <a:gd name="adj1" fmla="val 20574"/>
            <a:gd name="adj2" fmla="val -103898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AK16</a:t>
          </a:r>
        </a:p>
      </xdr:txBody>
    </xdr:sp>
    <xdr:clientData/>
  </xdr:twoCellAnchor>
  <xdr:twoCellAnchor>
    <xdr:from>
      <xdr:col>42</xdr:col>
      <xdr:colOff>0</xdr:colOff>
      <xdr:row>16</xdr:row>
      <xdr:rowOff>228600</xdr:rowOff>
    </xdr:from>
    <xdr:to>
      <xdr:col>43</xdr:col>
      <xdr:colOff>247650</xdr:colOff>
      <xdr:row>17</xdr:row>
      <xdr:rowOff>200025</xdr:rowOff>
    </xdr:to>
    <xdr:sp>
      <xdr:nvSpPr>
        <xdr:cNvPr id="9" name="คำบรรยายภาพแบบเส้น 2 (ไม่มีเส้นขอบ) 9"/>
        <xdr:cNvSpPr>
          <a:spLocks/>
        </xdr:cNvSpPr>
      </xdr:nvSpPr>
      <xdr:spPr>
        <a:xfrm>
          <a:off x="10334625" y="5791200"/>
          <a:ext cx="0" cy="295275"/>
        </a:xfrm>
        <a:prstGeom prst="callout2">
          <a:avLst>
            <a:gd name="adj1" fmla="val 67944"/>
            <a:gd name="adj2" fmla="val -65189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AR17</a:t>
          </a:r>
        </a:p>
      </xdr:txBody>
    </xdr:sp>
    <xdr:clientData/>
  </xdr:twoCellAnchor>
  <xdr:twoCellAnchor>
    <xdr:from>
      <xdr:col>61</xdr:col>
      <xdr:colOff>200025</xdr:colOff>
      <xdr:row>24</xdr:row>
      <xdr:rowOff>28575</xdr:rowOff>
    </xdr:from>
    <xdr:to>
      <xdr:col>63</xdr:col>
      <xdr:colOff>180975</xdr:colOff>
      <xdr:row>24</xdr:row>
      <xdr:rowOff>323850</xdr:rowOff>
    </xdr:to>
    <xdr:sp>
      <xdr:nvSpPr>
        <xdr:cNvPr id="10" name="คำบรรยายภาพแบบเส้น 2 (ไม่มีเส้นขอบ) 10"/>
        <xdr:cNvSpPr>
          <a:spLocks/>
        </xdr:cNvSpPr>
      </xdr:nvSpPr>
      <xdr:spPr>
        <a:xfrm>
          <a:off x="10334625" y="8181975"/>
          <a:ext cx="0" cy="295275"/>
        </a:xfrm>
        <a:prstGeom prst="callout2">
          <a:avLst>
            <a:gd name="adj1" fmla="val -94856"/>
            <a:gd name="adj2" fmla="val 28379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BF25</a:t>
          </a:r>
        </a:p>
      </xdr:txBody>
    </xdr:sp>
    <xdr:clientData/>
  </xdr:twoCellAnchor>
  <xdr:twoCellAnchor>
    <xdr:from>
      <xdr:col>55</xdr:col>
      <xdr:colOff>161925</xdr:colOff>
      <xdr:row>24</xdr:row>
      <xdr:rowOff>180975</xdr:rowOff>
    </xdr:from>
    <xdr:to>
      <xdr:col>57</xdr:col>
      <xdr:colOff>85725</xdr:colOff>
      <xdr:row>24</xdr:row>
      <xdr:rowOff>180975</xdr:rowOff>
    </xdr:to>
    <xdr:sp>
      <xdr:nvSpPr>
        <xdr:cNvPr id="11" name="ลูกศรเชื่อมต่อแบบตรง 11"/>
        <xdr:cNvSpPr>
          <a:spLocks/>
        </xdr:cNvSpPr>
      </xdr:nvSpPr>
      <xdr:spPr>
        <a:xfrm rot="10800000">
          <a:off x="10334625" y="8334375"/>
          <a:ext cx="0" cy="0"/>
        </a:xfrm>
        <a:prstGeom prst="straightConnector1">
          <a:avLst/>
        </a:prstGeom>
        <a:noFill/>
        <a:ln w="19050" cmpd="sng">
          <a:solidFill>
            <a:srgbClr val="FF0000"/>
          </a:solidFill>
          <a:prstDash val="dash"/>
          <a:headEnd type="diamond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61</xdr:col>
      <xdr:colOff>200025</xdr:colOff>
      <xdr:row>26</xdr:row>
      <xdr:rowOff>9525</xdr:rowOff>
    </xdr:from>
    <xdr:to>
      <xdr:col>63</xdr:col>
      <xdr:colOff>180975</xdr:colOff>
      <xdr:row>26</xdr:row>
      <xdr:rowOff>304800</xdr:rowOff>
    </xdr:to>
    <xdr:sp>
      <xdr:nvSpPr>
        <xdr:cNvPr id="12" name="คำบรรยายภาพแบบเส้น 2 (ไม่มีเส้นขอบ) 12"/>
        <xdr:cNvSpPr>
          <a:spLocks/>
        </xdr:cNvSpPr>
      </xdr:nvSpPr>
      <xdr:spPr>
        <a:xfrm>
          <a:off x="10334625" y="8810625"/>
          <a:ext cx="0" cy="295275"/>
        </a:xfrm>
        <a:prstGeom prst="callout2">
          <a:avLst>
            <a:gd name="adj1" fmla="val -94856"/>
            <a:gd name="adj2" fmla="val 28379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BF2</a:t>
          </a:r>
          <a:r>
            <a:rPr lang="en-US" cap="none" sz="900" b="1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7</a:t>
          </a:r>
        </a:p>
      </xdr:txBody>
    </xdr:sp>
    <xdr:clientData/>
  </xdr:twoCellAnchor>
  <xdr:twoCellAnchor>
    <xdr:from>
      <xdr:col>46</xdr:col>
      <xdr:colOff>114300</xdr:colOff>
      <xdr:row>25</xdr:row>
      <xdr:rowOff>133350</xdr:rowOff>
    </xdr:from>
    <xdr:to>
      <xdr:col>48</xdr:col>
      <xdr:colOff>95250</xdr:colOff>
      <xdr:row>26</xdr:row>
      <xdr:rowOff>104775</xdr:rowOff>
    </xdr:to>
    <xdr:sp>
      <xdr:nvSpPr>
        <xdr:cNvPr id="13" name="คำบรรยายภาพแบบเส้น 2 (ไม่มีเส้นขอบ) 13"/>
        <xdr:cNvSpPr>
          <a:spLocks/>
        </xdr:cNvSpPr>
      </xdr:nvSpPr>
      <xdr:spPr>
        <a:xfrm>
          <a:off x="10334625" y="8610600"/>
          <a:ext cx="0" cy="295275"/>
        </a:xfrm>
        <a:prstGeom prst="callout2">
          <a:avLst>
            <a:gd name="adj1" fmla="val -73189"/>
            <a:gd name="adj2" fmla="val -125439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</a:rPr>
            <a:t>AS25</a:t>
          </a:r>
        </a:p>
      </xdr:txBody>
    </xdr:sp>
    <xdr:clientData/>
  </xdr:twoCellAnchor>
  <xdr:twoCellAnchor>
    <xdr:from>
      <xdr:col>43</xdr:col>
      <xdr:colOff>0</xdr:colOff>
      <xdr:row>22</xdr:row>
      <xdr:rowOff>95250</xdr:rowOff>
    </xdr:from>
    <xdr:to>
      <xdr:col>44</xdr:col>
      <xdr:colOff>276225</xdr:colOff>
      <xdr:row>23</xdr:row>
      <xdr:rowOff>66675</xdr:rowOff>
    </xdr:to>
    <xdr:sp>
      <xdr:nvSpPr>
        <xdr:cNvPr id="14" name="คำบรรยายภาพแบบเส้น 2 (ไม่มีเส้นขอบ) 14"/>
        <xdr:cNvSpPr>
          <a:spLocks/>
        </xdr:cNvSpPr>
      </xdr:nvSpPr>
      <xdr:spPr>
        <a:xfrm>
          <a:off x="10334625" y="7600950"/>
          <a:ext cx="0" cy="295275"/>
        </a:xfrm>
        <a:prstGeom prst="callout2">
          <a:avLst>
            <a:gd name="adj1" fmla="val 68476"/>
            <a:gd name="adj2" fmla="val -14166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</a:rPr>
            <a:t>AS23</a:t>
          </a:r>
        </a:p>
      </xdr:txBody>
    </xdr:sp>
    <xdr:clientData/>
  </xdr:twoCellAnchor>
  <xdr:twoCellAnchor>
    <xdr:from>
      <xdr:col>61</xdr:col>
      <xdr:colOff>190500</xdr:colOff>
      <xdr:row>20</xdr:row>
      <xdr:rowOff>0</xdr:rowOff>
    </xdr:from>
    <xdr:to>
      <xdr:col>63</xdr:col>
      <xdr:colOff>171450</xdr:colOff>
      <xdr:row>20</xdr:row>
      <xdr:rowOff>295275</xdr:rowOff>
    </xdr:to>
    <xdr:sp>
      <xdr:nvSpPr>
        <xdr:cNvPr id="15" name="คำบรรยายภาพแบบเส้น 2 (ไม่มีเส้นขอบ) 15"/>
        <xdr:cNvSpPr>
          <a:spLocks/>
        </xdr:cNvSpPr>
      </xdr:nvSpPr>
      <xdr:spPr>
        <a:xfrm>
          <a:off x="10334625" y="6858000"/>
          <a:ext cx="0" cy="295275"/>
        </a:xfrm>
        <a:prstGeom prst="callout2">
          <a:avLst>
            <a:gd name="adj1" fmla="val -94856"/>
            <a:gd name="adj2" fmla="val 28379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BF21</a:t>
          </a:r>
        </a:p>
      </xdr:txBody>
    </xdr:sp>
    <xdr:clientData/>
  </xdr:twoCellAnchor>
  <xdr:twoCellAnchor>
    <xdr:from>
      <xdr:col>61</xdr:col>
      <xdr:colOff>180975</xdr:colOff>
      <xdr:row>21</xdr:row>
      <xdr:rowOff>9525</xdr:rowOff>
    </xdr:from>
    <xdr:to>
      <xdr:col>63</xdr:col>
      <xdr:colOff>161925</xdr:colOff>
      <xdr:row>21</xdr:row>
      <xdr:rowOff>304800</xdr:rowOff>
    </xdr:to>
    <xdr:sp>
      <xdr:nvSpPr>
        <xdr:cNvPr id="16" name="คำบรรยายภาพแบบเส้น 2 (ไม่มีเส้นขอบ) 16"/>
        <xdr:cNvSpPr>
          <a:spLocks/>
        </xdr:cNvSpPr>
      </xdr:nvSpPr>
      <xdr:spPr>
        <a:xfrm>
          <a:off x="10334625" y="7191375"/>
          <a:ext cx="0" cy="295275"/>
        </a:xfrm>
        <a:prstGeom prst="callout2">
          <a:avLst>
            <a:gd name="adj1" fmla="val -94856"/>
            <a:gd name="adj2" fmla="val 28379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BF22</a:t>
          </a:r>
        </a:p>
      </xdr:txBody>
    </xdr:sp>
    <xdr:clientData/>
  </xdr:twoCellAnchor>
  <xdr:twoCellAnchor>
    <xdr:from>
      <xdr:col>61</xdr:col>
      <xdr:colOff>190500</xdr:colOff>
      <xdr:row>22</xdr:row>
      <xdr:rowOff>9525</xdr:rowOff>
    </xdr:from>
    <xdr:to>
      <xdr:col>63</xdr:col>
      <xdr:colOff>171450</xdr:colOff>
      <xdr:row>22</xdr:row>
      <xdr:rowOff>304800</xdr:rowOff>
    </xdr:to>
    <xdr:sp>
      <xdr:nvSpPr>
        <xdr:cNvPr id="17" name="คำบรรยายภาพแบบเส้น 2 (ไม่มีเส้นขอบ) 17"/>
        <xdr:cNvSpPr>
          <a:spLocks/>
        </xdr:cNvSpPr>
      </xdr:nvSpPr>
      <xdr:spPr>
        <a:xfrm>
          <a:off x="10334625" y="7515225"/>
          <a:ext cx="0" cy="295275"/>
        </a:xfrm>
        <a:prstGeom prst="callout2">
          <a:avLst>
            <a:gd name="adj1" fmla="val -94856"/>
            <a:gd name="adj2" fmla="val 28379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BF23</a:t>
          </a:r>
        </a:p>
      </xdr:txBody>
    </xdr:sp>
    <xdr:clientData/>
  </xdr:twoCellAnchor>
  <xdr:twoCellAnchor>
    <xdr:from>
      <xdr:col>61</xdr:col>
      <xdr:colOff>200025</xdr:colOff>
      <xdr:row>22</xdr:row>
      <xdr:rowOff>304800</xdr:rowOff>
    </xdr:from>
    <xdr:to>
      <xdr:col>63</xdr:col>
      <xdr:colOff>180975</xdr:colOff>
      <xdr:row>23</xdr:row>
      <xdr:rowOff>276225</xdr:rowOff>
    </xdr:to>
    <xdr:sp>
      <xdr:nvSpPr>
        <xdr:cNvPr id="18" name="คำบรรยายภาพแบบเส้น 2 (ไม่มีเส้นขอบ) 18"/>
        <xdr:cNvSpPr>
          <a:spLocks/>
        </xdr:cNvSpPr>
      </xdr:nvSpPr>
      <xdr:spPr>
        <a:xfrm>
          <a:off x="10334625" y="7810500"/>
          <a:ext cx="0" cy="295275"/>
        </a:xfrm>
        <a:prstGeom prst="callout2">
          <a:avLst>
            <a:gd name="adj1" fmla="val -94856"/>
            <a:gd name="adj2" fmla="val 28379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BF24</a:t>
          </a:r>
        </a:p>
      </xdr:txBody>
    </xdr:sp>
    <xdr:clientData/>
  </xdr:twoCellAnchor>
  <xdr:twoCellAnchor>
    <xdr:from>
      <xdr:col>53</xdr:col>
      <xdr:colOff>38100</xdr:colOff>
      <xdr:row>19</xdr:row>
      <xdr:rowOff>9525</xdr:rowOff>
    </xdr:from>
    <xdr:to>
      <xdr:col>55</xdr:col>
      <xdr:colOff>19050</xdr:colOff>
      <xdr:row>19</xdr:row>
      <xdr:rowOff>304800</xdr:rowOff>
    </xdr:to>
    <xdr:sp>
      <xdr:nvSpPr>
        <xdr:cNvPr id="19" name="คำบรรยายภาพแบบเส้น 2 (ไม่มีเส้นขอบ) 19"/>
        <xdr:cNvSpPr>
          <a:spLocks/>
        </xdr:cNvSpPr>
      </xdr:nvSpPr>
      <xdr:spPr>
        <a:xfrm>
          <a:off x="10334625" y="6543675"/>
          <a:ext cx="0" cy="295275"/>
        </a:xfrm>
        <a:prstGeom prst="callout2">
          <a:avLst>
            <a:gd name="adj1" fmla="val -74856"/>
            <a:gd name="adj2" fmla="val 106925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=AV11</a:t>
          </a:r>
        </a:p>
      </xdr:txBody>
    </xdr:sp>
    <xdr:clientData/>
  </xdr:twoCellAnchor>
  <xdr:twoCellAnchor>
    <xdr:from>
      <xdr:col>52</xdr:col>
      <xdr:colOff>180975</xdr:colOff>
      <xdr:row>20</xdr:row>
      <xdr:rowOff>0</xdr:rowOff>
    </xdr:from>
    <xdr:to>
      <xdr:col>54</xdr:col>
      <xdr:colOff>19050</xdr:colOff>
      <xdr:row>21</xdr:row>
      <xdr:rowOff>123825</xdr:rowOff>
    </xdr:to>
    <xdr:sp>
      <xdr:nvSpPr>
        <xdr:cNvPr id="20" name="ลูกศรเชื่อมต่อแบบตรง 20"/>
        <xdr:cNvSpPr>
          <a:spLocks/>
        </xdr:cNvSpPr>
      </xdr:nvSpPr>
      <xdr:spPr>
        <a:xfrm rot="5400000">
          <a:off x="10334625" y="6858000"/>
          <a:ext cx="0" cy="447675"/>
        </a:xfrm>
        <a:prstGeom prst="straightConnector1">
          <a:avLst/>
        </a:prstGeom>
        <a:noFill/>
        <a:ln w="19050" cmpd="sng">
          <a:solidFill>
            <a:srgbClr val="FF0000"/>
          </a:solidFill>
          <a:prstDash val="dash"/>
          <a:headEnd type="diamond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44</xdr:col>
      <xdr:colOff>9525</xdr:colOff>
      <xdr:row>18</xdr:row>
      <xdr:rowOff>314325</xdr:rowOff>
    </xdr:from>
    <xdr:to>
      <xdr:col>46</xdr:col>
      <xdr:colOff>38100</xdr:colOff>
      <xdr:row>19</xdr:row>
      <xdr:rowOff>285750</xdr:rowOff>
    </xdr:to>
    <xdr:sp>
      <xdr:nvSpPr>
        <xdr:cNvPr id="21" name="คำบรรยายภาพแบบเส้น 2 (ไม่มีเส้นขอบ) 21"/>
        <xdr:cNvSpPr>
          <a:spLocks/>
        </xdr:cNvSpPr>
      </xdr:nvSpPr>
      <xdr:spPr>
        <a:xfrm>
          <a:off x="10334625" y="6524625"/>
          <a:ext cx="0" cy="295275"/>
        </a:xfrm>
        <a:prstGeom prst="callout2">
          <a:avLst>
            <a:gd name="adj1" fmla="val 17175"/>
            <a:gd name="adj2" fmla="val 109004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=AR17</a:t>
          </a:r>
        </a:p>
      </xdr:txBody>
    </xdr:sp>
    <xdr:clientData/>
  </xdr:twoCellAnchor>
  <xdr:twoCellAnchor>
    <xdr:from>
      <xdr:col>48</xdr:col>
      <xdr:colOff>38100</xdr:colOff>
      <xdr:row>19</xdr:row>
      <xdr:rowOff>0</xdr:rowOff>
    </xdr:from>
    <xdr:to>
      <xdr:col>49</xdr:col>
      <xdr:colOff>171450</xdr:colOff>
      <xdr:row>19</xdr:row>
      <xdr:rowOff>295275</xdr:rowOff>
    </xdr:to>
    <xdr:sp>
      <xdr:nvSpPr>
        <xdr:cNvPr id="22" name="คำบรรยายภาพแบบเส้น 2 (ไม่มีเส้นขอบ) 22"/>
        <xdr:cNvSpPr>
          <a:spLocks/>
        </xdr:cNvSpPr>
      </xdr:nvSpPr>
      <xdr:spPr>
        <a:xfrm>
          <a:off x="10334625" y="6534150"/>
          <a:ext cx="0" cy="295275"/>
        </a:xfrm>
        <a:prstGeom prst="callout2">
          <a:avLst>
            <a:gd name="adj1" fmla="val -64365"/>
            <a:gd name="adj2" fmla="val 212231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=G9</a:t>
          </a:r>
        </a:p>
      </xdr:txBody>
    </xdr:sp>
    <xdr:clientData/>
  </xdr:twoCellAnchor>
  <xdr:twoCellAnchor>
    <xdr:from>
      <xdr:col>39</xdr:col>
      <xdr:colOff>28575</xdr:colOff>
      <xdr:row>16</xdr:row>
      <xdr:rowOff>180975</xdr:rowOff>
    </xdr:from>
    <xdr:to>
      <xdr:col>41</xdr:col>
      <xdr:colOff>76200</xdr:colOff>
      <xdr:row>17</xdr:row>
      <xdr:rowOff>200025</xdr:rowOff>
    </xdr:to>
    <xdr:sp>
      <xdr:nvSpPr>
        <xdr:cNvPr id="23" name="คำบรรยายภาพแบบเส้น 2 (ไม่มีเส้นขอบ) 23"/>
        <xdr:cNvSpPr>
          <a:spLocks/>
        </xdr:cNvSpPr>
      </xdr:nvSpPr>
      <xdr:spPr>
        <a:xfrm>
          <a:off x="10334625" y="5743575"/>
          <a:ext cx="0" cy="342900"/>
        </a:xfrm>
        <a:prstGeom prst="callout2">
          <a:avLst>
            <a:gd name="adj1" fmla="val 38120"/>
            <a:gd name="adj2" fmla="val -135439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=AK</a:t>
          </a:r>
          <a:r>
            <a:rPr lang="en-US" cap="none" sz="1100" b="1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11</a:t>
          </a:r>
        </a:p>
      </xdr:txBody>
    </xdr:sp>
    <xdr:clientData/>
  </xdr:twoCellAnchor>
  <xdr:twoCellAnchor>
    <xdr:from>
      <xdr:col>36</xdr:col>
      <xdr:colOff>9525</xdr:colOff>
      <xdr:row>9</xdr:row>
      <xdr:rowOff>0</xdr:rowOff>
    </xdr:from>
    <xdr:to>
      <xdr:col>37</xdr:col>
      <xdr:colOff>257175</xdr:colOff>
      <xdr:row>10</xdr:row>
      <xdr:rowOff>19050</xdr:rowOff>
    </xdr:to>
    <xdr:sp>
      <xdr:nvSpPr>
        <xdr:cNvPr id="24" name="คำบรรยายภาพแบบเส้น 2 (ไม่มีเส้นขอบ) 24"/>
        <xdr:cNvSpPr>
          <a:spLocks/>
        </xdr:cNvSpPr>
      </xdr:nvSpPr>
      <xdr:spPr>
        <a:xfrm>
          <a:off x="10334625" y="3105150"/>
          <a:ext cx="0" cy="342900"/>
        </a:xfrm>
        <a:prstGeom prst="callout2">
          <a:avLst>
            <a:gd name="adj1" fmla="val 92504"/>
            <a:gd name="adj2" fmla="val 20115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AK</a:t>
          </a:r>
          <a:r>
            <a:rPr lang="en-US" cap="none" sz="1100" b="1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1</a:t>
          </a:r>
          <a:r>
            <a:rPr lang="en-US" cap="none" sz="1100" b="1" i="0" u="none" baseline="0">
              <a:solidFill>
                <a:srgbClr val="FFFFFF"/>
              </a:solidFill>
            </a:rPr>
            <a:t>0</a:t>
          </a:r>
        </a:p>
      </xdr:txBody>
    </xdr:sp>
    <xdr:clientData/>
  </xdr:twoCellAnchor>
  <xdr:twoCellAnchor>
    <xdr:from>
      <xdr:col>44</xdr:col>
      <xdr:colOff>161925</xdr:colOff>
      <xdr:row>23</xdr:row>
      <xdr:rowOff>209550</xdr:rowOff>
    </xdr:from>
    <xdr:to>
      <xdr:col>46</xdr:col>
      <xdr:colOff>152400</xdr:colOff>
      <xdr:row>24</xdr:row>
      <xdr:rowOff>0</xdr:rowOff>
    </xdr:to>
    <xdr:sp>
      <xdr:nvSpPr>
        <xdr:cNvPr id="25" name="ลูกศรเชื่อมต่อแบบตรง 25"/>
        <xdr:cNvSpPr>
          <a:spLocks/>
        </xdr:cNvSpPr>
      </xdr:nvSpPr>
      <xdr:spPr>
        <a:xfrm>
          <a:off x="10334625" y="8039100"/>
          <a:ext cx="0" cy="114300"/>
        </a:xfrm>
        <a:prstGeom prst="straightConnector1">
          <a:avLst/>
        </a:prstGeom>
        <a:noFill/>
        <a:ln w="19050" cmpd="sng">
          <a:solidFill>
            <a:srgbClr val="FF0000"/>
          </a:solidFill>
          <a:prstDash val="dash"/>
          <a:headEnd type="diamond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</xdr:row>
      <xdr:rowOff>57150</xdr:rowOff>
    </xdr:from>
    <xdr:to>
      <xdr:col>22</xdr:col>
      <xdr:colOff>66675</xdr:colOff>
      <xdr:row>3</xdr:row>
      <xdr:rowOff>76200</xdr:rowOff>
    </xdr:to>
    <xdr:sp>
      <xdr:nvSpPr>
        <xdr:cNvPr id="26" name="คำบรรยายภาพแบบสี่เหลี่ยมมุมมน 26"/>
        <xdr:cNvSpPr>
          <a:spLocks/>
        </xdr:cNvSpPr>
      </xdr:nvSpPr>
      <xdr:spPr>
        <a:xfrm>
          <a:off x="3105150" y="381000"/>
          <a:ext cx="3457575" cy="666750"/>
        </a:xfrm>
        <a:prstGeom prst="wedgeRoundRectCallout">
          <a:avLst>
            <a:gd name="adj1" fmla="val -56481"/>
            <a:gd name="adj2" fmla="val 54208"/>
          </a:avLst>
        </a:prstGeom>
        <a:solidFill>
          <a:srgbClr val="D7E4BD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993300"/>
              </a:solidFill>
              <a:latin typeface="Tahoma"/>
              <a:ea typeface="Tahoma"/>
              <a:cs typeface="Tahoma"/>
            </a:rPr>
            <a:t>ให้กรอกเงินเดือนสุดท้ายรูปแบบเป็น</a:t>
          </a:r>
          <a:r>
            <a:rPr lang="en-US" cap="none" sz="1050" b="0" i="0" u="none" baseline="0">
              <a:solidFill>
                <a:srgbClr val="993300"/>
              </a:solidFill>
              <a:latin typeface="Tahoma"/>
              <a:ea typeface="Tahoma"/>
              <a:cs typeface="Tahoma"/>
            </a:rPr>
            <a:t> "29260" โดยไม่ต้องเติม ","  หลังจากนั้นโปรแกรมจะเติม "," ให้เองแบบอัตโนมัติ</a:t>
          </a:r>
        </a:p>
      </xdr:txBody>
    </xdr:sp>
    <xdr:clientData/>
  </xdr:twoCellAnchor>
  <xdr:twoCellAnchor>
    <xdr:from>
      <xdr:col>8</xdr:col>
      <xdr:colOff>76200</xdr:colOff>
      <xdr:row>4</xdr:row>
      <xdr:rowOff>361950</xdr:rowOff>
    </xdr:from>
    <xdr:to>
      <xdr:col>15</xdr:col>
      <xdr:colOff>114300</xdr:colOff>
      <xdr:row>6</xdr:row>
      <xdr:rowOff>123825</xdr:rowOff>
    </xdr:to>
    <xdr:sp>
      <xdr:nvSpPr>
        <xdr:cNvPr id="27" name="คำบรรยายภาพแบบสี่เหลี่ยมมุมมน 27"/>
        <xdr:cNvSpPr>
          <a:spLocks/>
        </xdr:cNvSpPr>
      </xdr:nvSpPr>
      <xdr:spPr>
        <a:xfrm>
          <a:off x="2438400" y="1657350"/>
          <a:ext cx="2105025" cy="504825"/>
        </a:xfrm>
        <a:prstGeom prst="wedgeRoundRectCallout">
          <a:avLst>
            <a:gd name="adj1" fmla="val 60185"/>
            <a:gd name="adj2" fmla="val -509"/>
          </a:avLst>
        </a:prstGeom>
        <a:solidFill>
          <a:srgbClr val="D7E4BD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993300"/>
              </a:solidFill>
              <a:latin typeface="Tahoma"/>
              <a:ea typeface="Tahoma"/>
              <a:cs typeface="Tahoma"/>
            </a:rPr>
            <a:t>ตัวอย่างนี้มีเวลาราชการรวม 15 วัน 4 เดือน 26 ปี</a:t>
          </a:r>
          <a:r>
            <a:rPr lang="en-US" cap="none" sz="1050" b="0" i="0" u="none" baseline="0">
              <a:solidFill>
                <a:srgbClr val="993300"/>
              </a:solidFill>
              <a:latin typeface="Tahoma"/>
              <a:ea typeface="Tahoma"/>
              <a:cs typeface="Tahoma"/>
            </a:rPr>
            <a:t> </a:t>
          </a:r>
        </a:p>
      </xdr:txBody>
    </xdr:sp>
    <xdr:clientData/>
  </xdr:twoCellAnchor>
  <xdr:twoCellAnchor>
    <xdr:from>
      <xdr:col>5</xdr:col>
      <xdr:colOff>47625</xdr:colOff>
      <xdr:row>6</xdr:row>
      <xdr:rowOff>400050</xdr:rowOff>
    </xdr:from>
    <xdr:to>
      <xdr:col>13</xdr:col>
      <xdr:colOff>133350</xdr:colOff>
      <xdr:row>7</xdr:row>
      <xdr:rowOff>295275</xdr:rowOff>
    </xdr:to>
    <xdr:sp>
      <xdr:nvSpPr>
        <xdr:cNvPr id="28" name="คำบรรยายภาพแบบสี่เหลี่ยมมุมมน 28"/>
        <xdr:cNvSpPr>
          <a:spLocks/>
        </xdr:cNvSpPr>
      </xdr:nvSpPr>
      <xdr:spPr>
        <a:xfrm>
          <a:off x="1524000" y="2438400"/>
          <a:ext cx="2447925" cy="314325"/>
        </a:xfrm>
        <a:prstGeom prst="wedgeRoundRectCallout">
          <a:avLst>
            <a:gd name="adj1" fmla="val 5708"/>
            <a:gd name="adj2" fmla="val 81310"/>
          </a:avLst>
        </a:prstGeom>
        <a:solidFill>
          <a:srgbClr val="D7E4BD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993300"/>
              </a:solidFill>
              <a:latin typeface="Tahoma"/>
              <a:ea typeface="Tahoma"/>
              <a:cs typeface="Tahoma"/>
            </a:rPr>
            <a:t>รูปแบบการเติมตัวเลข</a:t>
          </a:r>
          <a:r>
            <a:rPr lang="en-US" cap="none" sz="1050" b="0" i="0" u="none" baseline="0">
              <a:solidFill>
                <a:srgbClr val="993300"/>
              </a:solidFill>
              <a:latin typeface="Tahoma"/>
              <a:ea typeface="Tahoma"/>
              <a:cs typeface="Tahoma"/>
            </a:rPr>
            <a:t> เช่นเดียวกับข้อ 1</a:t>
          </a:r>
        </a:p>
      </xdr:txBody>
    </xdr:sp>
    <xdr:clientData/>
  </xdr:twoCellAnchor>
  <xdr:twoCellAnchor>
    <xdr:from>
      <xdr:col>19</xdr:col>
      <xdr:colOff>28575</xdr:colOff>
      <xdr:row>9</xdr:row>
      <xdr:rowOff>47625</xdr:rowOff>
    </xdr:from>
    <xdr:to>
      <xdr:col>28</xdr:col>
      <xdr:colOff>114300</xdr:colOff>
      <xdr:row>10</xdr:row>
      <xdr:rowOff>38100</xdr:rowOff>
    </xdr:to>
    <xdr:sp>
      <xdr:nvSpPr>
        <xdr:cNvPr id="29" name="คำบรรยายภาพแบบสี่เหลี่ยมมุมมน 29"/>
        <xdr:cNvSpPr>
          <a:spLocks/>
        </xdr:cNvSpPr>
      </xdr:nvSpPr>
      <xdr:spPr>
        <a:xfrm>
          <a:off x="5638800" y="3152775"/>
          <a:ext cx="2743200" cy="314325"/>
        </a:xfrm>
        <a:prstGeom prst="wedgeRoundRectCallout">
          <a:avLst>
            <a:gd name="adj1" fmla="val -32486"/>
            <a:gd name="adj2" fmla="val -88388"/>
          </a:avLst>
        </a:prstGeom>
        <a:solidFill>
          <a:srgbClr val="D7E4BD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993300"/>
              </a:solidFill>
              <a:latin typeface="Tahoma"/>
              <a:ea typeface="Tahoma"/>
              <a:cs typeface="Tahoma"/>
            </a:rPr>
            <a:t>ตัวอย่างนี้เริ่มรับเงินบำนาญเดือนตุลาคม </a:t>
          </a:r>
          <a:r>
            <a:rPr lang="en-US" cap="none" sz="1050" b="0" i="0" u="none" baseline="0">
              <a:solidFill>
                <a:srgbClr val="993300"/>
              </a:solidFill>
              <a:latin typeface="Tahoma"/>
              <a:ea typeface="Tahoma"/>
              <a:cs typeface="Tahoma"/>
            </a:rPr>
            <a:t>2555</a:t>
          </a:r>
        </a:p>
      </xdr:txBody>
    </xdr:sp>
    <xdr:clientData/>
  </xdr:twoCellAnchor>
  <xdr:twoCellAnchor>
    <xdr:from>
      <xdr:col>27</xdr:col>
      <xdr:colOff>9525</xdr:colOff>
      <xdr:row>14</xdr:row>
      <xdr:rowOff>38100</xdr:rowOff>
    </xdr:from>
    <xdr:to>
      <xdr:col>34</xdr:col>
      <xdr:colOff>285750</xdr:colOff>
      <xdr:row>17</xdr:row>
      <xdr:rowOff>295275</xdr:rowOff>
    </xdr:to>
    <xdr:sp>
      <xdr:nvSpPr>
        <xdr:cNvPr id="30" name="คำบรรยายภาพแบบสี่เหลี่ยมมุมมน 30"/>
        <xdr:cNvSpPr>
          <a:spLocks/>
        </xdr:cNvSpPr>
      </xdr:nvSpPr>
      <xdr:spPr>
        <a:xfrm>
          <a:off x="7981950" y="4953000"/>
          <a:ext cx="2343150" cy="1228725"/>
        </a:xfrm>
        <a:prstGeom prst="wedgeRoundRectCallout">
          <a:avLst>
            <a:gd name="adj1" fmla="val -24722"/>
            <a:gd name="adj2" fmla="val -62166"/>
          </a:avLst>
        </a:prstGeom>
        <a:solidFill>
          <a:srgbClr val="D7E4BD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993300"/>
              </a:solidFill>
              <a:latin typeface="Tahoma"/>
              <a:ea typeface="Tahoma"/>
              <a:cs typeface="Tahoma"/>
            </a:rPr>
            <a:t>กรอกจำนวนเงินที่ได้รับมาจาก</a:t>
          </a:r>
          <a:r>
            <a:rPr lang="en-US" cap="none" sz="1000" b="0" i="0" u="none" baseline="0">
              <a:solidFill>
                <a:srgbClr val="993300"/>
              </a:solidFill>
              <a:latin typeface="Tahoma"/>
              <a:ea typeface="Tahoma"/>
              <a:cs typeface="Tahoma"/>
            </a:rPr>
            <a:t>กองทุน กบข. (ไม่รวมเงินสะสม+ผลประโยชน์) หากไม่ทราบขอให้ดำเนินการตามเมนูที่ </a:t>
          </a:r>
          <a:r>
            <a:rPr lang="en-US" cap="none" sz="1000" b="0" i="0" u="sng" baseline="0">
              <a:solidFill>
                <a:srgbClr val="003366"/>
              </a:solidFill>
              <a:latin typeface="Tahoma"/>
              <a:ea typeface="Tahoma"/>
              <a:cs typeface="Tahoma"/>
            </a:rPr>
            <a:t>3. ข้อมูลการรับเงินก้อน จาก กบข. กรณีสมาชิกพ้นสภาพ</a:t>
          </a:r>
          <a:r>
            <a:rPr lang="en-US" cap="none" sz="1050" b="0" i="0" u="sng" baseline="0">
              <a:solidFill>
                <a:srgbClr val="003366"/>
              </a:solidFill>
            </a:rPr>
            <a:t>
</a:t>
          </a:r>
          <a:r>
            <a:rPr lang="en-US" cap="none" sz="1000" b="0" i="0" u="none" baseline="0">
              <a:solidFill>
                <a:srgbClr val="993300"/>
              </a:solidFill>
              <a:latin typeface="Tahoma"/>
              <a:ea typeface="Tahoma"/>
              <a:cs typeface="Tahoma"/>
            </a:rPr>
            <a:t>เมนูถัดไปใน </a:t>
          </a:r>
          <a:r>
            <a:rPr lang="en-US" cap="none" sz="1000" b="0" i="0" u="none" baseline="0">
              <a:solidFill>
                <a:srgbClr val="993300"/>
              </a:solidFill>
            </a:rPr>
            <a:t>Banner </a:t>
          </a:r>
          <a:r>
            <a:rPr lang="en-US" cap="none" sz="1000" b="0" i="0" u="none" baseline="0">
              <a:solidFill>
                <a:srgbClr val="993300"/>
              </a:solidFill>
              <a:latin typeface="Tahoma"/>
              <a:ea typeface="Tahoma"/>
              <a:cs typeface="Tahoma"/>
            </a:rPr>
            <a:t>เดียวกันนี้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219075</xdr:colOff>
      <xdr:row>9</xdr:row>
      <xdr:rowOff>66675</xdr:rowOff>
    </xdr:from>
    <xdr:to>
      <xdr:col>46</xdr:col>
      <xdr:colOff>171450</xdr:colOff>
      <xdr:row>10</xdr:row>
      <xdr:rowOff>38100</xdr:rowOff>
    </xdr:to>
    <xdr:sp>
      <xdr:nvSpPr>
        <xdr:cNvPr id="1" name="คำบรรยายภาพแบบเส้น 2 (ไม่มีเส้นขอบ) 1"/>
        <xdr:cNvSpPr>
          <a:spLocks/>
        </xdr:cNvSpPr>
      </xdr:nvSpPr>
      <xdr:spPr>
        <a:xfrm>
          <a:off x="10334625" y="3171825"/>
          <a:ext cx="0" cy="295275"/>
        </a:xfrm>
        <a:prstGeom prst="callout2">
          <a:avLst>
            <a:gd name="adj1" fmla="val 99523"/>
            <a:gd name="adj2" fmla="val -26476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AV10</a:t>
          </a:r>
        </a:p>
      </xdr:txBody>
    </xdr:sp>
    <xdr:clientData/>
  </xdr:twoCellAnchor>
  <xdr:twoCellAnchor>
    <xdr:from>
      <xdr:col>51</xdr:col>
      <xdr:colOff>47625</xdr:colOff>
      <xdr:row>11</xdr:row>
      <xdr:rowOff>9525</xdr:rowOff>
    </xdr:from>
    <xdr:to>
      <xdr:col>52</xdr:col>
      <xdr:colOff>295275</xdr:colOff>
      <xdr:row>11</xdr:row>
      <xdr:rowOff>304800</xdr:rowOff>
    </xdr:to>
    <xdr:sp>
      <xdr:nvSpPr>
        <xdr:cNvPr id="2" name="คำบรรยายภาพแบบเส้น 2 (ไม่มีเส้นขอบ) 4"/>
        <xdr:cNvSpPr>
          <a:spLocks/>
        </xdr:cNvSpPr>
      </xdr:nvSpPr>
      <xdr:spPr>
        <a:xfrm>
          <a:off x="10334625" y="3810000"/>
          <a:ext cx="0" cy="295275"/>
        </a:xfrm>
        <a:prstGeom prst="callout2">
          <a:avLst>
            <a:gd name="adj1" fmla="val -84689"/>
            <a:gd name="adj2" fmla="val -229703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AX10</a:t>
          </a:r>
        </a:p>
      </xdr:txBody>
    </xdr:sp>
    <xdr:clientData/>
  </xdr:twoCellAnchor>
  <xdr:twoCellAnchor>
    <xdr:from>
      <xdr:col>47</xdr:col>
      <xdr:colOff>76200</xdr:colOff>
      <xdr:row>10</xdr:row>
      <xdr:rowOff>209550</xdr:rowOff>
    </xdr:from>
    <xdr:to>
      <xdr:col>48</xdr:col>
      <xdr:colOff>19050</xdr:colOff>
      <xdr:row>11</xdr:row>
      <xdr:rowOff>123825</xdr:rowOff>
    </xdr:to>
    <xdr:sp>
      <xdr:nvSpPr>
        <xdr:cNvPr id="3" name="ลูกศรเชื่อมต่อแบบตรง 5"/>
        <xdr:cNvSpPr>
          <a:spLocks/>
        </xdr:cNvSpPr>
      </xdr:nvSpPr>
      <xdr:spPr>
        <a:xfrm rot="5400000" flipH="1" flipV="1">
          <a:off x="10334625" y="3638550"/>
          <a:ext cx="0" cy="285750"/>
        </a:xfrm>
        <a:prstGeom prst="straightConnector1">
          <a:avLst/>
        </a:prstGeom>
        <a:noFill/>
        <a:ln w="19050" cmpd="sng">
          <a:solidFill>
            <a:srgbClr val="FF0000"/>
          </a:solidFill>
          <a:prstDash val="dash"/>
          <a:headEnd type="diamond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37</xdr:col>
      <xdr:colOff>238125</xdr:colOff>
      <xdr:row>11</xdr:row>
      <xdr:rowOff>66675</xdr:rowOff>
    </xdr:from>
    <xdr:to>
      <xdr:col>39</xdr:col>
      <xdr:colOff>190500</xdr:colOff>
      <xdr:row>12</xdr:row>
      <xdr:rowOff>38100</xdr:rowOff>
    </xdr:to>
    <xdr:sp>
      <xdr:nvSpPr>
        <xdr:cNvPr id="4" name="คำบรรยายภาพแบบเส้น 2 (ไม่มีเส้นขอบ) 6"/>
        <xdr:cNvSpPr>
          <a:spLocks/>
        </xdr:cNvSpPr>
      </xdr:nvSpPr>
      <xdr:spPr>
        <a:xfrm>
          <a:off x="10334625" y="3867150"/>
          <a:ext cx="0" cy="342900"/>
        </a:xfrm>
        <a:prstGeom prst="callout2">
          <a:avLst>
            <a:gd name="adj1" fmla="val 38120"/>
            <a:gd name="adj2" fmla="val -90995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AK</a:t>
          </a:r>
          <a:r>
            <a:rPr lang="en-US" cap="none" sz="1100" b="1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11</a:t>
          </a:r>
        </a:p>
      </xdr:txBody>
    </xdr:sp>
    <xdr:clientData/>
  </xdr:twoCellAnchor>
  <xdr:twoCellAnchor>
    <xdr:from>
      <xdr:col>44</xdr:col>
      <xdr:colOff>238125</xdr:colOff>
      <xdr:row>11</xdr:row>
      <xdr:rowOff>28575</xdr:rowOff>
    </xdr:from>
    <xdr:to>
      <xdr:col>46</xdr:col>
      <xdr:colOff>190500</xdr:colOff>
      <xdr:row>11</xdr:row>
      <xdr:rowOff>323850</xdr:rowOff>
    </xdr:to>
    <xdr:sp>
      <xdr:nvSpPr>
        <xdr:cNvPr id="5" name="คำบรรยายภาพแบบเส้น 2 (ไม่มีเส้นขอบ) 7"/>
        <xdr:cNvSpPr>
          <a:spLocks/>
        </xdr:cNvSpPr>
      </xdr:nvSpPr>
      <xdr:spPr>
        <a:xfrm>
          <a:off x="10334625" y="3829050"/>
          <a:ext cx="0" cy="295275"/>
        </a:xfrm>
        <a:prstGeom prst="callout2">
          <a:avLst>
            <a:gd name="adj1" fmla="val 81976"/>
            <a:gd name="adj2" fmla="val -94222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AV11</a:t>
          </a:r>
        </a:p>
      </xdr:txBody>
    </xdr:sp>
    <xdr:clientData/>
  </xdr:twoCellAnchor>
  <xdr:twoCellAnchor>
    <xdr:from>
      <xdr:col>47</xdr:col>
      <xdr:colOff>190500</xdr:colOff>
      <xdr:row>14</xdr:row>
      <xdr:rowOff>123825</xdr:rowOff>
    </xdr:from>
    <xdr:to>
      <xdr:col>49</xdr:col>
      <xdr:colOff>142875</xdr:colOff>
      <xdr:row>15</xdr:row>
      <xdr:rowOff>95250</xdr:rowOff>
    </xdr:to>
    <xdr:sp>
      <xdr:nvSpPr>
        <xdr:cNvPr id="6" name="คำบรรยายภาพแบบเส้น 2 (ไม่มีเส้นขอบ) 9"/>
        <xdr:cNvSpPr>
          <a:spLocks/>
        </xdr:cNvSpPr>
      </xdr:nvSpPr>
      <xdr:spPr>
        <a:xfrm>
          <a:off x="10334625" y="5038725"/>
          <a:ext cx="0" cy="295275"/>
        </a:xfrm>
        <a:prstGeom prst="callout2">
          <a:avLst>
            <a:gd name="adj1" fmla="val -89949"/>
            <a:gd name="adj2" fmla="val 89648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AR16</a:t>
          </a:r>
        </a:p>
      </xdr:txBody>
    </xdr:sp>
    <xdr:clientData/>
  </xdr:twoCellAnchor>
  <xdr:twoCellAnchor>
    <xdr:from>
      <xdr:col>46</xdr:col>
      <xdr:colOff>152400</xdr:colOff>
      <xdr:row>16</xdr:row>
      <xdr:rowOff>276225</xdr:rowOff>
    </xdr:from>
    <xdr:to>
      <xdr:col>47</xdr:col>
      <xdr:colOff>238125</xdr:colOff>
      <xdr:row>16</xdr:row>
      <xdr:rowOff>276225</xdr:rowOff>
    </xdr:to>
    <xdr:sp>
      <xdr:nvSpPr>
        <xdr:cNvPr id="7" name="ลูกศรเชื่อมต่อแบบตรง 10"/>
        <xdr:cNvSpPr>
          <a:spLocks/>
        </xdr:cNvSpPr>
      </xdr:nvSpPr>
      <xdr:spPr>
        <a:xfrm rot="10800000">
          <a:off x="10334625" y="5838825"/>
          <a:ext cx="0" cy="0"/>
        </a:xfrm>
        <a:prstGeom prst="straightConnector1">
          <a:avLst/>
        </a:prstGeom>
        <a:noFill/>
        <a:ln w="19050" cmpd="sng">
          <a:solidFill>
            <a:srgbClr val="FF0000"/>
          </a:solidFill>
          <a:prstDash val="dash"/>
          <a:headEnd type="diamond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36</xdr:col>
      <xdr:colOff>19050</xdr:colOff>
      <xdr:row>16</xdr:row>
      <xdr:rowOff>76200</xdr:rowOff>
    </xdr:from>
    <xdr:to>
      <xdr:col>37</xdr:col>
      <xdr:colOff>266700</xdr:colOff>
      <xdr:row>17</xdr:row>
      <xdr:rowOff>47625</xdr:rowOff>
    </xdr:to>
    <xdr:sp>
      <xdr:nvSpPr>
        <xdr:cNvPr id="8" name="คำบรรยายภาพแบบเส้น 2 (ไม่มีเส้นขอบ) 11"/>
        <xdr:cNvSpPr>
          <a:spLocks/>
        </xdr:cNvSpPr>
      </xdr:nvSpPr>
      <xdr:spPr>
        <a:xfrm>
          <a:off x="10334625" y="5638800"/>
          <a:ext cx="0" cy="295275"/>
        </a:xfrm>
        <a:prstGeom prst="callout2">
          <a:avLst>
            <a:gd name="adj1" fmla="val 20574"/>
            <a:gd name="adj2" fmla="val -103898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AK16</a:t>
          </a:r>
        </a:p>
      </xdr:txBody>
    </xdr:sp>
    <xdr:clientData/>
  </xdr:twoCellAnchor>
  <xdr:twoCellAnchor>
    <xdr:from>
      <xdr:col>42</xdr:col>
      <xdr:colOff>0</xdr:colOff>
      <xdr:row>16</xdr:row>
      <xdr:rowOff>228600</xdr:rowOff>
    </xdr:from>
    <xdr:to>
      <xdr:col>43</xdr:col>
      <xdr:colOff>247650</xdr:colOff>
      <xdr:row>17</xdr:row>
      <xdr:rowOff>200025</xdr:rowOff>
    </xdr:to>
    <xdr:sp>
      <xdr:nvSpPr>
        <xdr:cNvPr id="9" name="คำบรรยายภาพแบบเส้น 2 (ไม่มีเส้นขอบ) 12"/>
        <xdr:cNvSpPr>
          <a:spLocks/>
        </xdr:cNvSpPr>
      </xdr:nvSpPr>
      <xdr:spPr>
        <a:xfrm>
          <a:off x="10334625" y="5791200"/>
          <a:ext cx="0" cy="295275"/>
        </a:xfrm>
        <a:prstGeom prst="callout2">
          <a:avLst>
            <a:gd name="adj1" fmla="val 67944"/>
            <a:gd name="adj2" fmla="val -65189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AR17</a:t>
          </a:r>
        </a:p>
      </xdr:txBody>
    </xdr:sp>
    <xdr:clientData/>
  </xdr:twoCellAnchor>
  <xdr:twoCellAnchor>
    <xdr:from>
      <xdr:col>61</xdr:col>
      <xdr:colOff>200025</xdr:colOff>
      <xdr:row>24</xdr:row>
      <xdr:rowOff>28575</xdr:rowOff>
    </xdr:from>
    <xdr:to>
      <xdr:col>63</xdr:col>
      <xdr:colOff>180975</xdr:colOff>
      <xdr:row>24</xdr:row>
      <xdr:rowOff>323850</xdr:rowOff>
    </xdr:to>
    <xdr:sp>
      <xdr:nvSpPr>
        <xdr:cNvPr id="10" name="คำบรรยายภาพแบบเส้น 2 (ไม่มีเส้นขอบ) 15"/>
        <xdr:cNvSpPr>
          <a:spLocks/>
        </xdr:cNvSpPr>
      </xdr:nvSpPr>
      <xdr:spPr>
        <a:xfrm>
          <a:off x="10334625" y="8181975"/>
          <a:ext cx="0" cy="295275"/>
        </a:xfrm>
        <a:prstGeom prst="callout2">
          <a:avLst>
            <a:gd name="adj1" fmla="val -94856"/>
            <a:gd name="adj2" fmla="val 28379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BF25</a:t>
          </a:r>
        </a:p>
      </xdr:txBody>
    </xdr:sp>
    <xdr:clientData/>
  </xdr:twoCellAnchor>
  <xdr:twoCellAnchor>
    <xdr:from>
      <xdr:col>55</xdr:col>
      <xdr:colOff>161925</xdr:colOff>
      <xdr:row>24</xdr:row>
      <xdr:rowOff>180975</xdr:rowOff>
    </xdr:from>
    <xdr:to>
      <xdr:col>57</xdr:col>
      <xdr:colOff>85725</xdr:colOff>
      <xdr:row>24</xdr:row>
      <xdr:rowOff>180975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 rot="10800000">
          <a:off x="10334625" y="8334375"/>
          <a:ext cx="0" cy="0"/>
        </a:xfrm>
        <a:prstGeom prst="straightConnector1">
          <a:avLst/>
        </a:prstGeom>
        <a:noFill/>
        <a:ln w="19050" cmpd="sng">
          <a:solidFill>
            <a:srgbClr val="FF0000"/>
          </a:solidFill>
          <a:prstDash val="dash"/>
          <a:headEnd type="diamond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61</xdr:col>
      <xdr:colOff>200025</xdr:colOff>
      <xdr:row>26</xdr:row>
      <xdr:rowOff>9525</xdr:rowOff>
    </xdr:from>
    <xdr:to>
      <xdr:col>63</xdr:col>
      <xdr:colOff>180975</xdr:colOff>
      <xdr:row>26</xdr:row>
      <xdr:rowOff>304800</xdr:rowOff>
    </xdr:to>
    <xdr:sp>
      <xdr:nvSpPr>
        <xdr:cNvPr id="12" name="คำบรรยายภาพแบบเส้น 2 (ไม่มีเส้นขอบ) 17"/>
        <xdr:cNvSpPr>
          <a:spLocks/>
        </xdr:cNvSpPr>
      </xdr:nvSpPr>
      <xdr:spPr>
        <a:xfrm>
          <a:off x="10334625" y="8810625"/>
          <a:ext cx="0" cy="295275"/>
        </a:xfrm>
        <a:prstGeom prst="callout2">
          <a:avLst>
            <a:gd name="adj1" fmla="val -94856"/>
            <a:gd name="adj2" fmla="val 28379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BF2</a:t>
          </a:r>
          <a:r>
            <a:rPr lang="en-US" cap="none" sz="900" b="1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7</a:t>
          </a:r>
        </a:p>
      </xdr:txBody>
    </xdr:sp>
    <xdr:clientData/>
  </xdr:twoCellAnchor>
  <xdr:twoCellAnchor>
    <xdr:from>
      <xdr:col>46</xdr:col>
      <xdr:colOff>114300</xdr:colOff>
      <xdr:row>25</xdr:row>
      <xdr:rowOff>133350</xdr:rowOff>
    </xdr:from>
    <xdr:to>
      <xdr:col>48</xdr:col>
      <xdr:colOff>95250</xdr:colOff>
      <xdr:row>26</xdr:row>
      <xdr:rowOff>104775</xdr:rowOff>
    </xdr:to>
    <xdr:sp>
      <xdr:nvSpPr>
        <xdr:cNvPr id="13" name="คำบรรยายภาพแบบเส้น 2 (ไม่มีเส้นขอบ) 18"/>
        <xdr:cNvSpPr>
          <a:spLocks/>
        </xdr:cNvSpPr>
      </xdr:nvSpPr>
      <xdr:spPr>
        <a:xfrm>
          <a:off x="10334625" y="8610600"/>
          <a:ext cx="0" cy="295275"/>
        </a:xfrm>
        <a:prstGeom prst="callout2">
          <a:avLst>
            <a:gd name="adj1" fmla="val -73189"/>
            <a:gd name="adj2" fmla="val -125439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</a:rPr>
            <a:t>AS25</a:t>
          </a:r>
        </a:p>
      </xdr:txBody>
    </xdr:sp>
    <xdr:clientData/>
  </xdr:twoCellAnchor>
  <xdr:twoCellAnchor>
    <xdr:from>
      <xdr:col>43</xdr:col>
      <xdr:colOff>0</xdr:colOff>
      <xdr:row>22</xdr:row>
      <xdr:rowOff>95250</xdr:rowOff>
    </xdr:from>
    <xdr:to>
      <xdr:col>44</xdr:col>
      <xdr:colOff>276225</xdr:colOff>
      <xdr:row>23</xdr:row>
      <xdr:rowOff>66675</xdr:rowOff>
    </xdr:to>
    <xdr:sp>
      <xdr:nvSpPr>
        <xdr:cNvPr id="14" name="คำบรรยายภาพแบบเส้น 2 (ไม่มีเส้นขอบ) 19"/>
        <xdr:cNvSpPr>
          <a:spLocks/>
        </xdr:cNvSpPr>
      </xdr:nvSpPr>
      <xdr:spPr>
        <a:xfrm>
          <a:off x="10334625" y="7600950"/>
          <a:ext cx="0" cy="295275"/>
        </a:xfrm>
        <a:prstGeom prst="callout2">
          <a:avLst>
            <a:gd name="adj1" fmla="val 68476"/>
            <a:gd name="adj2" fmla="val -14166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</a:rPr>
            <a:t>AS23</a:t>
          </a:r>
        </a:p>
      </xdr:txBody>
    </xdr:sp>
    <xdr:clientData/>
  </xdr:twoCellAnchor>
  <xdr:twoCellAnchor>
    <xdr:from>
      <xdr:col>61</xdr:col>
      <xdr:colOff>190500</xdr:colOff>
      <xdr:row>20</xdr:row>
      <xdr:rowOff>0</xdr:rowOff>
    </xdr:from>
    <xdr:to>
      <xdr:col>63</xdr:col>
      <xdr:colOff>171450</xdr:colOff>
      <xdr:row>20</xdr:row>
      <xdr:rowOff>295275</xdr:rowOff>
    </xdr:to>
    <xdr:sp>
      <xdr:nvSpPr>
        <xdr:cNvPr id="15" name="คำบรรยายภาพแบบเส้น 2 (ไม่มีเส้นขอบ) 20"/>
        <xdr:cNvSpPr>
          <a:spLocks/>
        </xdr:cNvSpPr>
      </xdr:nvSpPr>
      <xdr:spPr>
        <a:xfrm>
          <a:off x="10334625" y="6858000"/>
          <a:ext cx="0" cy="295275"/>
        </a:xfrm>
        <a:prstGeom prst="callout2">
          <a:avLst>
            <a:gd name="adj1" fmla="val -94856"/>
            <a:gd name="adj2" fmla="val 28379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BF21</a:t>
          </a:r>
        </a:p>
      </xdr:txBody>
    </xdr:sp>
    <xdr:clientData/>
  </xdr:twoCellAnchor>
  <xdr:twoCellAnchor>
    <xdr:from>
      <xdr:col>61</xdr:col>
      <xdr:colOff>180975</xdr:colOff>
      <xdr:row>21</xdr:row>
      <xdr:rowOff>9525</xdr:rowOff>
    </xdr:from>
    <xdr:to>
      <xdr:col>63</xdr:col>
      <xdr:colOff>161925</xdr:colOff>
      <xdr:row>21</xdr:row>
      <xdr:rowOff>304800</xdr:rowOff>
    </xdr:to>
    <xdr:sp>
      <xdr:nvSpPr>
        <xdr:cNvPr id="16" name="คำบรรยายภาพแบบเส้น 2 (ไม่มีเส้นขอบ) 21"/>
        <xdr:cNvSpPr>
          <a:spLocks/>
        </xdr:cNvSpPr>
      </xdr:nvSpPr>
      <xdr:spPr>
        <a:xfrm>
          <a:off x="10334625" y="7191375"/>
          <a:ext cx="0" cy="295275"/>
        </a:xfrm>
        <a:prstGeom prst="callout2">
          <a:avLst>
            <a:gd name="adj1" fmla="val -94856"/>
            <a:gd name="adj2" fmla="val 28379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BF22</a:t>
          </a:r>
        </a:p>
      </xdr:txBody>
    </xdr:sp>
    <xdr:clientData/>
  </xdr:twoCellAnchor>
  <xdr:twoCellAnchor>
    <xdr:from>
      <xdr:col>61</xdr:col>
      <xdr:colOff>190500</xdr:colOff>
      <xdr:row>22</xdr:row>
      <xdr:rowOff>9525</xdr:rowOff>
    </xdr:from>
    <xdr:to>
      <xdr:col>63</xdr:col>
      <xdr:colOff>171450</xdr:colOff>
      <xdr:row>22</xdr:row>
      <xdr:rowOff>304800</xdr:rowOff>
    </xdr:to>
    <xdr:sp>
      <xdr:nvSpPr>
        <xdr:cNvPr id="17" name="คำบรรยายภาพแบบเส้น 2 (ไม่มีเส้นขอบ) 22"/>
        <xdr:cNvSpPr>
          <a:spLocks/>
        </xdr:cNvSpPr>
      </xdr:nvSpPr>
      <xdr:spPr>
        <a:xfrm>
          <a:off x="10334625" y="7515225"/>
          <a:ext cx="0" cy="295275"/>
        </a:xfrm>
        <a:prstGeom prst="callout2">
          <a:avLst>
            <a:gd name="adj1" fmla="val -94856"/>
            <a:gd name="adj2" fmla="val 28379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BF23</a:t>
          </a:r>
        </a:p>
      </xdr:txBody>
    </xdr:sp>
    <xdr:clientData/>
  </xdr:twoCellAnchor>
  <xdr:twoCellAnchor>
    <xdr:from>
      <xdr:col>61</xdr:col>
      <xdr:colOff>200025</xdr:colOff>
      <xdr:row>22</xdr:row>
      <xdr:rowOff>304800</xdr:rowOff>
    </xdr:from>
    <xdr:to>
      <xdr:col>63</xdr:col>
      <xdr:colOff>180975</xdr:colOff>
      <xdr:row>23</xdr:row>
      <xdr:rowOff>276225</xdr:rowOff>
    </xdr:to>
    <xdr:sp>
      <xdr:nvSpPr>
        <xdr:cNvPr id="18" name="คำบรรยายภาพแบบเส้น 2 (ไม่มีเส้นขอบ) 23"/>
        <xdr:cNvSpPr>
          <a:spLocks/>
        </xdr:cNvSpPr>
      </xdr:nvSpPr>
      <xdr:spPr>
        <a:xfrm>
          <a:off x="10334625" y="7810500"/>
          <a:ext cx="0" cy="295275"/>
        </a:xfrm>
        <a:prstGeom prst="callout2">
          <a:avLst>
            <a:gd name="adj1" fmla="val -94856"/>
            <a:gd name="adj2" fmla="val 28379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BF24</a:t>
          </a:r>
        </a:p>
      </xdr:txBody>
    </xdr:sp>
    <xdr:clientData/>
  </xdr:twoCellAnchor>
  <xdr:twoCellAnchor>
    <xdr:from>
      <xdr:col>53</xdr:col>
      <xdr:colOff>38100</xdr:colOff>
      <xdr:row>19</xdr:row>
      <xdr:rowOff>9525</xdr:rowOff>
    </xdr:from>
    <xdr:to>
      <xdr:col>55</xdr:col>
      <xdr:colOff>19050</xdr:colOff>
      <xdr:row>19</xdr:row>
      <xdr:rowOff>304800</xdr:rowOff>
    </xdr:to>
    <xdr:sp>
      <xdr:nvSpPr>
        <xdr:cNvPr id="19" name="คำบรรยายภาพแบบเส้น 2 (ไม่มีเส้นขอบ) 24"/>
        <xdr:cNvSpPr>
          <a:spLocks/>
        </xdr:cNvSpPr>
      </xdr:nvSpPr>
      <xdr:spPr>
        <a:xfrm>
          <a:off x="10334625" y="6543675"/>
          <a:ext cx="0" cy="295275"/>
        </a:xfrm>
        <a:prstGeom prst="callout2">
          <a:avLst>
            <a:gd name="adj1" fmla="val -74856"/>
            <a:gd name="adj2" fmla="val 106925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=AV11</a:t>
          </a:r>
        </a:p>
      </xdr:txBody>
    </xdr:sp>
    <xdr:clientData/>
  </xdr:twoCellAnchor>
  <xdr:twoCellAnchor>
    <xdr:from>
      <xdr:col>52</xdr:col>
      <xdr:colOff>180975</xdr:colOff>
      <xdr:row>20</xdr:row>
      <xdr:rowOff>0</xdr:rowOff>
    </xdr:from>
    <xdr:to>
      <xdr:col>54</xdr:col>
      <xdr:colOff>19050</xdr:colOff>
      <xdr:row>21</xdr:row>
      <xdr:rowOff>123825</xdr:rowOff>
    </xdr:to>
    <xdr:sp>
      <xdr:nvSpPr>
        <xdr:cNvPr id="20" name="ลูกศรเชื่อมต่อแบบตรง 25"/>
        <xdr:cNvSpPr>
          <a:spLocks/>
        </xdr:cNvSpPr>
      </xdr:nvSpPr>
      <xdr:spPr>
        <a:xfrm rot="5400000">
          <a:off x="10334625" y="6858000"/>
          <a:ext cx="0" cy="447675"/>
        </a:xfrm>
        <a:prstGeom prst="straightConnector1">
          <a:avLst/>
        </a:prstGeom>
        <a:noFill/>
        <a:ln w="19050" cmpd="sng">
          <a:solidFill>
            <a:srgbClr val="FF0000"/>
          </a:solidFill>
          <a:prstDash val="dash"/>
          <a:headEnd type="diamond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44</xdr:col>
      <xdr:colOff>9525</xdr:colOff>
      <xdr:row>18</xdr:row>
      <xdr:rowOff>314325</xdr:rowOff>
    </xdr:from>
    <xdr:to>
      <xdr:col>46</xdr:col>
      <xdr:colOff>38100</xdr:colOff>
      <xdr:row>19</xdr:row>
      <xdr:rowOff>285750</xdr:rowOff>
    </xdr:to>
    <xdr:sp>
      <xdr:nvSpPr>
        <xdr:cNvPr id="21" name="คำบรรยายภาพแบบเส้น 2 (ไม่มีเส้นขอบ) 26"/>
        <xdr:cNvSpPr>
          <a:spLocks/>
        </xdr:cNvSpPr>
      </xdr:nvSpPr>
      <xdr:spPr>
        <a:xfrm>
          <a:off x="10334625" y="6524625"/>
          <a:ext cx="0" cy="295275"/>
        </a:xfrm>
        <a:prstGeom prst="callout2">
          <a:avLst>
            <a:gd name="adj1" fmla="val 17175"/>
            <a:gd name="adj2" fmla="val 109004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=AR17</a:t>
          </a:r>
        </a:p>
      </xdr:txBody>
    </xdr:sp>
    <xdr:clientData/>
  </xdr:twoCellAnchor>
  <xdr:twoCellAnchor>
    <xdr:from>
      <xdr:col>48</xdr:col>
      <xdr:colOff>38100</xdr:colOff>
      <xdr:row>19</xdr:row>
      <xdr:rowOff>0</xdr:rowOff>
    </xdr:from>
    <xdr:to>
      <xdr:col>49</xdr:col>
      <xdr:colOff>171450</xdr:colOff>
      <xdr:row>19</xdr:row>
      <xdr:rowOff>295275</xdr:rowOff>
    </xdr:to>
    <xdr:sp>
      <xdr:nvSpPr>
        <xdr:cNvPr id="22" name="คำบรรยายภาพแบบเส้น 2 (ไม่มีเส้นขอบ) 27"/>
        <xdr:cNvSpPr>
          <a:spLocks/>
        </xdr:cNvSpPr>
      </xdr:nvSpPr>
      <xdr:spPr>
        <a:xfrm>
          <a:off x="10334625" y="6534150"/>
          <a:ext cx="0" cy="295275"/>
        </a:xfrm>
        <a:prstGeom prst="callout2">
          <a:avLst>
            <a:gd name="adj1" fmla="val -64365"/>
            <a:gd name="adj2" fmla="val 212231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=G9</a:t>
          </a:r>
        </a:p>
      </xdr:txBody>
    </xdr:sp>
    <xdr:clientData/>
  </xdr:twoCellAnchor>
  <xdr:twoCellAnchor>
    <xdr:from>
      <xdr:col>39</xdr:col>
      <xdr:colOff>28575</xdr:colOff>
      <xdr:row>16</xdr:row>
      <xdr:rowOff>180975</xdr:rowOff>
    </xdr:from>
    <xdr:to>
      <xdr:col>41</xdr:col>
      <xdr:colOff>76200</xdr:colOff>
      <xdr:row>17</xdr:row>
      <xdr:rowOff>200025</xdr:rowOff>
    </xdr:to>
    <xdr:sp>
      <xdr:nvSpPr>
        <xdr:cNvPr id="23" name="คำบรรยายภาพแบบเส้น 2 (ไม่มีเส้นขอบ) 30"/>
        <xdr:cNvSpPr>
          <a:spLocks/>
        </xdr:cNvSpPr>
      </xdr:nvSpPr>
      <xdr:spPr>
        <a:xfrm>
          <a:off x="10334625" y="5743575"/>
          <a:ext cx="0" cy="342900"/>
        </a:xfrm>
        <a:prstGeom prst="callout2">
          <a:avLst>
            <a:gd name="adj1" fmla="val 38120"/>
            <a:gd name="adj2" fmla="val -135439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=AK</a:t>
          </a:r>
          <a:r>
            <a:rPr lang="en-US" cap="none" sz="1100" b="1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11</a:t>
          </a:r>
        </a:p>
      </xdr:txBody>
    </xdr:sp>
    <xdr:clientData/>
  </xdr:twoCellAnchor>
  <xdr:twoCellAnchor>
    <xdr:from>
      <xdr:col>36</xdr:col>
      <xdr:colOff>9525</xdr:colOff>
      <xdr:row>9</xdr:row>
      <xdr:rowOff>0</xdr:rowOff>
    </xdr:from>
    <xdr:to>
      <xdr:col>37</xdr:col>
      <xdr:colOff>257175</xdr:colOff>
      <xdr:row>10</xdr:row>
      <xdr:rowOff>19050</xdr:rowOff>
    </xdr:to>
    <xdr:sp>
      <xdr:nvSpPr>
        <xdr:cNvPr id="24" name="คำบรรยายภาพแบบเส้น 2 (ไม่มีเส้นขอบ) 31"/>
        <xdr:cNvSpPr>
          <a:spLocks/>
        </xdr:cNvSpPr>
      </xdr:nvSpPr>
      <xdr:spPr>
        <a:xfrm>
          <a:off x="10334625" y="3105150"/>
          <a:ext cx="0" cy="342900"/>
        </a:xfrm>
        <a:prstGeom prst="callout2">
          <a:avLst>
            <a:gd name="adj1" fmla="val 92504"/>
            <a:gd name="adj2" fmla="val 20115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AK</a:t>
          </a:r>
          <a:r>
            <a:rPr lang="en-US" cap="none" sz="1100" b="1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1</a:t>
          </a:r>
          <a:r>
            <a:rPr lang="en-US" cap="none" sz="1100" b="1" i="0" u="none" baseline="0">
              <a:solidFill>
                <a:srgbClr val="FFFFFF"/>
              </a:solidFill>
            </a:rPr>
            <a:t>0</a:t>
          </a:r>
        </a:p>
      </xdr:txBody>
    </xdr:sp>
    <xdr:clientData/>
  </xdr:twoCellAnchor>
  <xdr:twoCellAnchor>
    <xdr:from>
      <xdr:col>44</xdr:col>
      <xdr:colOff>161925</xdr:colOff>
      <xdr:row>23</xdr:row>
      <xdr:rowOff>209550</xdr:rowOff>
    </xdr:from>
    <xdr:to>
      <xdr:col>46</xdr:col>
      <xdr:colOff>152400</xdr:colOff>
      <xdr:row>24</xdr:row>
      <xdr:rowOff>0</xdr:rowOff>
    </xdr:to>
    <xdr:sp>
      <xdr:nvSpPr>
        <xdr:cNvPr id="25" name="ลูกศรเชื่อมต่อแบบตรง 55"/>
        <xdr:cNvSpPr>
          <a:spLocks/>
        </xdr:cNvSpPr>
      </xdr:nvSpPr>
      <xdr:spPr>
        <a:xfrm>
          <a:off x="10334625" y="8039100"/>
          <a:ext cx="0" cy="114300"/>
        </a:xfrm>
        <a:prstGeom prst="straightConnector1">
          <a:avLst/>
        </a:prstGeom>
        <a:noFill/>
        <a:ln w="19050" cmpd="sng">
          <a:solidFill>
            <a:srgbClr val="FF0000"/>
          </a:solidFill>
          <a:prstDash val="dash"/>
          <a:headEnd type="diamond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theme="9" tint="-0.24997000396251678"/>
  </sheetPr>
  <dimension ref="A1:CV102"/>
  <sheetViews>
    <sheetView showGridLines="0" view="pageBreakPreview" zoomScale="120" zoomScaleSheetLayoutView="120" zoomScalePageLayoutView="0" workbookViewId="0" topLeftCell="B1">
      <selection activeCell="B3" sqref="B3"/>
    </sheetView>
  </sheetViews>
  <sheetFormatPr defaultColWidth="9.00390625" defaultRowHeight="14.25"/>
  <cols>
    <col min="1" max="1" width="3.875" style="26" customWidth="1"/>
    <col min="2" max="2" width="124.375" style="26" customWidth="1"/>
    <col min="3" max="35" width="3.875" style="26" customWidth="1"/>
    <col min="36" max="64" width="3.875" style="26" hidden="1" customWidth="1"/>
    <col min="65" max="70" width="3.875" style="26" customWidth="1"/>
    <col min="71" max="100" width="5.75390625" style="26" customWidth="1"/>
    <col min="101" max="16384" width="9.00390625" style="26" customWidth="1"/>
  </cols>
  <sheetData>
    <row r="1" spans="1:100" ht="31.5" customHeight="1">
      <c r="A1" s="116" t="s">
        <v>58</v>
      </c>
      <c r="B1" s="67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121"/>
      <c r="AC1" s="121"/>
      <c r="AD1" s="121"/>
      <c r="AE1" s="121"/>
      <c r="AF1" s="121"/>
      <c r="AG1" s="121"/>
      <c r="AH1" s="121"/>
      <c r="AI1" s="121"/>
      <c r="AJ1" s="49"/>
      <c r="AR1" s="60"/>
      <c r="AS1" s="11"/>
      <c r="AT1" s="11"/>
      <c r="AU1" s="11"/>
      <c r="AV1" s="11"/>
      <c r="AW1" s="60"/>
      <c r="AX1" s="64"/>
      <c r="AY1" s="11"/>
      <c r="AZ1" s="11"/>
      <c r="BA1" s="11"/>
      <c r="BB1" s="11"/>
      <c r="BC1" s="11"/>
      <c r="BD1" s="11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</row>
    <row r="2" spans="1:57" ht="57" customHeight="1">
      <c r="A2" s="65">
        <v>1</v>
      </c>
      <c r="B2" s="69" t="s">
        <v>59</v>
      </c>
      <c r="AB2" s="121"/>
      <c r="AC2" s="121"/>
      <c r="AD2" s="121"/>
      <c r="AE2" s="121"/>
      <c r="AF2" s="121"/>
      <c r="AG2" s="121"/>
      <c r="AH2" s="121"/>
      <c r="AI2" s="121"/>
      <c r="AS2" s="3"/>
      <c r="AT2" s="3"/>
      <c r="AU2" s="3"/>
      <c r="AV2" s="3"/>
      <c r="AW2" s="11"/>
      <c r="AY2" s="3"/>
      <c r="AZ2" s="3"/>
      <c r="BA2" s="3"/>
      <c r="BB2" s="3"/>
      <c r="BC2" s="3"/>
      <c r="BD2" s="3"/>
      <c r="BE2" s="33"/>
    </row>
    <row r="3" spans="1:57" ht="27" customHeight="1">
      <c r="A3" s="65">
        <v>2</v>
      </c>
      <c r="B3" s="67" t="s">
        <v>24</v>
      </c>
      <c r="C3" s="75"/>
      <c r="D3" s="75"/>
      <c r="E3" s="75"/>
      <c r="F3" s="75"/>
      <c r="G3" s="75"/>
      <c r="H3" s="75"/>
      <c r="I3" s="75"/>
      <c r="J3" s="75"/>
      <c r="K3" s="75"/>
      <c r="M3" s="31"/>
      <c r="N3" s="4"/>
      <c r="O3" s="4"/>
      <c r="P3" s="4"/>
      <c r="Q3" s="4"/>
      <c r="R3" s="75"/>
      <c r="AB3" s="121"/>
      <c r="AC3" s="121"/>
      <c r="AD3" s="121"/>
      <c r="AE3" s="121"/>
      <c r="AF3" s="121"/>
      <c r="AG3" s="121"/>
      <c r="AH3" s="121"/>
      <c r="AI3" s="121"/>
      <c r="AK3" s="117"/>
      <c r="AS3" s="83"/>
      <c r="AT3" s="83"/>
      <c r="AU3" s="83"/>
      <c r="AV3" s="83"/>
      <c r="AW3" s="11"/>
      <c r="AY3" s="3"/>
      <c r="AZ3" s="3"/>
      <c r="BA3" s="3"/>
      <c r="BB3" s="3"/>
      <c r="BC3" s="3"/>
      <c r="BD3" s="3"/>
      <c r="BE3" s="33"/>
    </row>
    <row r="4" spans="1:56" ht="27" customHeight="1">
      <c r="A4" s="65">
        <v>3</v>
      </c>
      <c r="B4" s="67" t="s">
        <v>25</v>
      </c>
      <c r="C4" s="76"/>
      <c r="D4" s="75"/>
      <c r="E4" s="75"/>
      <c r="F4" s="75"/>
      <c r="G4" s="81"/>
      <c r="H4" s="81"/>
      <c r="I4" s="81"/>
      <c r="J4" s="81"/>
      <c r="K4" s="76"/>
      <c r="M4" s="73"/>
      <c r="N4" s="3"/>
      <c r="O4" s="3"/>
      <c r="P4" s="3"/>
      <c r="Q4" s="3"/>
      <c r="R4" s="75"/>
      <c r="S4" s="73"/>
      <c r="T4" s="3"/>
      <c r="U4" s="3"/>
      <c r="V4" s="3"/>
      <c r="W4" s="3"/>
      <c r="AB4" s="121"/>
      <c r="AC4" s="121"/>
      <c r="AD4" s="121"/>
      <c r="AE4" s="121"/>
      <c r="AF4" s="121"/>
      <c r="AG4" s="121"/>
      <c r="AH4" s="121"/>
      <c r="AI4" s="121"/>
      <c r="AK4" s="117"/>
      <c r="AS4" s="18"/>
      <c r="AT4" s="18"/>
      <c r="AU4" s="18"/>
      <c r="AV4" s="18"/>
      <c r="AW4" s="19"/>
      <c r="AY4" s="3"/>
      <c r="AZ4" s="3"/>
      <c r="BA4" s="3"/>
      <c r="BB4" s="3"/>
      <c r="BC4" s="3"/>
      <c r="BD4" s="3"/>
    </row>
    <row r="5" spans="1:53" ht="33" customHeight="1">
      <c r="A5" s="65">
        <v>4</v>
      </c>
      <c r="B5" s="67" t="s">
        <v>23</v>
      </c>
      <c r="C5" s="76"/>
      <c r="D5" s="75"/>
      <c r="E5" s="75"/>
      <c r="F5" s="75"/>
      <c r="G5" s="75"/>
      <c r="H5" s="75"/>
      <c r="I5" s="75"/>
      <c r="J5" s="75"/>
      <c r="K5" s="75"/>
      <c r="M5" s="73"/>
      <c r="N5" s="3"/>
      <c r="O5" s="3"/>
      <c r="P5" s="3"/>
      <c r="Q5" s="31"/>
      <c r="R5" s="4"/>
      <c r="S5" s="112"/>
      <c r="T5" s="4"/>
      <c r="U5" s="112"/>
      <c r="V5" s="3"/>
      <c r="W5" s="101"/>
      <c r="X5" s="101"/>
      <c r="Y5" s="101"/>
      <c r="Z5" s="101"/>
      <c r="AB5" s="121"/>
      <c r="AC5" s="121"/>
      <c r="AD5" s="121"/>
      <c r="AE5" s="121"/>
      <c r="AF5" s="121"/>
      <c r="AG5" s="121"/>
      <c r="AH5" s="121"/>
      <c r="AI5" s="121"/>
      <c r="AK5" s="11"/>
      <c r="AL5" s="11"/>
      <c r="AM5" s="11"/>
      <c r="AN5" s="11"/>
      <c r="AO5" s="11"/>
      <c r="AP5" s="19"/>
      <c r="AQ5" s="19"/>
      <c r="AV5" s="11"/>
      <c r="AW5" s="11"/>
      <c r="AX5" s="11"/>
      <c r="AY5" s="11"/>
      <c r="AZ5" s="19"/>
      <c r="BA5" s="19"/>
    </row>
    <row r="6" spans="1:55" ht="25.5" customHeight="1">
      <c r="A6" s="65"/>
      <c r="B6" s="67"/>
      <c r="C6" s="76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3"/>
      <c r="R6" s="3"/>
      <c r="S6" s="112"/>
      <c r="T6" s="3"/>
      <c r="U6" s="112"/>
      <c r="W6" s="3"/>
      <c r="X6" s="3"/>
      <c r="Y6" s="3"/>
      <c r="Z6" s="3"/>
      <c r="AA6" s="76"/>
      <c r="AB6" s="121"/>
      <c r="AC6" s="121"/>
      <c r="AD6" s="121"/>
      <c r="AE6" s="121"/>
      <c r="AF6" s="121"/>
      <c r="AG6" s="121"/>
      <c r="AH6" s="121"/>
      <c r="AI6" s="121"/>
      <c r="AK6" s="31"/>
      <c r="AL6" s="4"/>
      <c r="AM6" s="4"/>
      <c r="AN6" s="4"/>
      <c r="AO6" s="4"/>
      <c r="AP6" s="4"/>
      <c r="AQ6" s="4"/>
      <c r="AS6" s="11"/>
      <c r="AT6" s="11"/>
      <c r="AU6" s="31"/>
      <c r="AV6" s="4"/>
      <c r="AW6" s="4"/>
      <c r="AX6" s="4"/>
      <c r="AY6" s="4"/>
      <c r="AZ6" s="4"/>
      <c r="BA6" s="4"/>
      <c r="BC6" s="11"/>
    </row>
    <row r="7" spans="1:55" ht="33" customHeight="1">
      <c r="A7" s="65"/>
      <c r="B7" s="67"/>
      <c r="C7" s="76"/>
      <c r="D7" s="78"/>
      <c r="E7" s="80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3"/>
      <c r="T7" s="3"/>
      <c r="U7" s="76"/>
      <c r="AK7" s="73"/>
      <c r="AL7" s="3"/>
      <c r="AM7" s="3"/>
      <c r="AN7" s="3"/>
      <c r="AO7" s="3"/>
      <c r="AP7" s="22"/>
      <c r="AQ7" s="22"/>
      <c r="AS7" s="3"/>
      <c r="AT7" s="3"/>
      <c r="AU7" s="73"/>
      <c r="AV7" s="3"/>
      <c r="AW7" s="3"/>
      <c r="AX7" s="3"/>
      <c r="AY7" s="3"/>
      <c r="AZ7" s="22"/>
      <c r="BA7" s="22"/>
      <c r="BC7" s="3"/>
    </row>
    <row r="8" spans="1:55" ht="25.5" customHeight="1">
      <c r="A8" s="65"/>
      <c r="B8" s="67"/>
      <c r="C8" s="75"/>
      <c r="R8" s="4"/>
      <c r="S8" s="4"/>
      <c r="T8" s="4"/>
      <c r="U8" s="4"/>
      <c r="AA8" s="4"/>
      <c r="AB8" s="4"/>
      <c r="AC8" s="4"/>
      <c r="AD8" s="4"/>
      <c r="AK8" s="73"/>
      <c r="AL8" s="3"/>
      <c r="AM8" s="3"/>
      <c r="AN8" s="3"/>
      <c r="AO8" s="3"/>
      <c r="AP8" s="58"/>
      <c r="AQ8" s="22"/>
      <c r="AS8" s="83"/>
      <c r="AT8" s="83"/>
      <c r="AU8" s="73"/>
      <c r="AV8" s="3"/>
      <c r="AW8" s="3"/>
      <c r="AX8" s="3"/>
      <c r="AY8" s="3"/>
      <c r="AZ8" s="58"/>
      <c r="BA8" s="22"/>
      <c r="BC8" s="83"/>
    </row>
    <row r="9" spans="1:52" ht="25.5" customHeight="1">
      <c r="A9" s="65"/>
      <c r="B9" s="67"/>
      <c r="D9" s="76"/>
      <c r="E9" s="75"/>
      <c r="F9" s="75"/>
      <c r="G9" s="97"/>
      <c r="H9" s="97"/>
      <c r="I9" s="97"/>
      <c r="J9" s="97"/>
      <c r="K9" s="76"/>
      <c r="M9" s="76"/>
      <c r="R9" s="3"/>
      <c r="S9" s="3"/>
      <c r="T9" s="3"/>
      <c r="U9" s="3"/>
      <c r="W9" s="76"/>
      <c r="AA9" s="3"/>
      <c r="AB9" s="3"/>
      <c r="AC9" s="3"/>
      <c r="AD9" s="3"/>
      <c r="AE9" s="76"/>
      <c r="AK9" s="54"/>
      <c r="AL9" s="54"/>
      <c r="AM9" s="54"/>
      <c r="AN9" s="54"/>
      <c r="AO9" s="54"/>
      <c r="AP9" s="11"/>
      <c r="AU9" s="54"/>
      <c r="AV9" s="122"/>
      <c r="AW9" s="122"/>
      <c r="AX9" s="122"/>
      <c r="AY9" s="122"/>
      <c r="AZ9" s="11"/>
    </row>
    <row r="10" spans="1:52" ht="25.5" customHeight="1">
      <c r="A10" s="65"/>
      <c r="B10" s="67"/>
      <c r="AK10" s="99"/>
      <c r="AL10" s="99"/>
      <c r="AM10" s="99"/>
      <c r="AN10" s="99"/>
      <c r="AO10" s="99"/>
      <c r="AP10" s="11"/>
      <c r="AU10" s="99"/>
      <c r="AV10" s="122"/>
      <c r="AW10" s="122"/>
      <c r="AX10" s="122"/>
      <c r="AY10" s="122"/>
      <c r="AZ10" s="11"/>
    </row>
    <row r="11" spans="1:52" ht="29.25" customHeight="1">
      <c r="A11" s="65"/>
      <c r="B11" s="67"/>
      <c r="C11" s="76"/>
      <c r="D11" s="75"/>
      <c r="E11" s="118"/>
      <c r="F11" s="75"/>
      <c r="H11" s="31"/>
      <c r="I11" s="4"/>
      <c r="J11" s="112"/>
      <c r="K11" s="4"/>
      <c r="L11" s="4"/>
      <c r="M11" s="75"/>
      <c r="N11" s="75"/>
      <c r="O11" s="75"/>
      <c r="P11" s="28"/>
      <c r="Q11" s="3"/>
      <c r="R11" s="3"/>
      <c r="S11" s="3"/>
      <c r="U11" s="76"/>
      <c r="AC11" s="28"/>
      <c r="AD11" s="28"/>
      <c r="AE11" s="28"/>
      <c r="AF11" s="28"/>
      <c r="AG11" s="28"/>
      <c r="AH11" s="76"/>
      <c r="AK11" s="54"/>
      <c r="AL11" s="54"/>
      <c r="AM11" s="54"/>
      <c r="AN11" s="54"/>
      <c r="AO11" s="54"/>
      <c r="AP11" s="11"/>
      <c r="AU11" s="54"/>
      <c r="AV11" s="123"/>
      <c r="AW11" s="123"/>
      <c r="AX11" s="123"/>
      <c r="AY11" s="123"/>
      <c r="AZ11" s="11"/>
    </row>
    <row r="12" spans="1:48" ht="29.25" customHeight="1">
      <c r="A12" s="65"/>
      <c r="B12" s="67"/>
      <c r="C12" s="76"/>
      <c r="P12" s="28"/>
      <c r="Q12" s="3"/>
      <c r="R12" s="3"/>
      <c r="S12" s="3"/>
      <c r="U12" s="76"/>
      <c r="AC12" s="28"/>
      <c r="AD12" s="28"/>
      <c r="AE12" s="28"/>
      <c r="AF12" s="28"/>
      <c r="AG12" s="28"/>
      <c r="AH12" s="76"/>
      <c r="AK12" s="60"/>
      <c r="AL12" s="60"/>
      <c r="AM12" s="11"/>
      <c r="AN12" s="11"/>
      <c r="AO12" s="11"/>
      <c r="AP12" s="11"/>
      <c r="AQ12" s="11"/>
      <c r="AS12" s="11"/>
      <c r="AT12" s="11"/>
      <c r="AU12" s="11"/>
      <c r="AV12" s="11"/>
    </row>
    <row r="13" spans="1:49" ht="29.25" customHeight="1">
      <c r="A13" s="65"/>
      <c r="B13" s="67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Z13" s="76"/>
      <c r="AC13" s="28"/>
      <c r="AD13" s="28"/>
      <c r="AE13" s="28"/>
      <c r="AF13" s="28"/>
      <c r="AG13" s="28"/>
      <c r="AH13" s="76"/>
      <c r="AK13" s="11"/>
      <c r="AL13" s="11"/>
      <c r="AM13" s="73"/>
      <c r="AN13" s="3"/>
      <c r="AO13" s="3"/>
      <c r="AP13" s="3"/>
      <c r="AQ13" s="3"/>
      <c r="AS13" s="3"/>
      <c r="AT13" s="3"/>
      <c r="AU13" s="3"/>
      <c r="AV13" s="3"/>
      <c r="AW13" s="11"/>
    </row>
    <row r="14" spans="1:49" ht="41.25" customHeight="1">
      <c r="A14" s="65"/>
      <c r="B14" s="67"/>
      <c r="C14" s="119"/>
      <c r="D14" s="80"/>
      <c r="Z14" s="76"/>
      <c r="AC14" s="97"/>
      <c r="AD14" s="97"/>
      <c r="AE14" s="97"/>
      <c r="AF14" s="97"/>
      <c r="AG14" s="97"/>
      <c r="AH14" s="76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83"/>
      <c r="AW14" s="11"/>
    </row>
    <row r="15" spans="1:47" ht="25.5" customHeight="1">
      <c r="A15" s="65">
        <v>5</v>
      </c>
      <c r="B15" s="66" t="s">
        <v>20</v>
      </c>
      <c r="AK15" s="43"/>
      <c r="AL15" s="43"/>
      <c r="AM15" s="43"/>
      <c r="AN15" s="43"/>
      <c r="AO15" s="11"/>
      <c r="AP15" s="11"/>
      <c r="AQ15" s="11"/>
      <c r="AR15" s="11"/>
      <c r="AS15" s="11"/>
      <c r="AT15" s="11"/>
      <c r="AU15" s="11"/>
    </row>
    <row r="16" spans="1:48" ht="27" customHeight="1">
      <c r="A16" s="65">
        <v>6</v>
      </c>
      <c r="B16" s="67" t="s">
        <v>21</v>
      </c>
      <c r="C16" s="119"/>
      <c r="D16" s="80"/>
      <c r="W16" s="28"/>
      <c r="X16" s="28"/>
      <c r="Y16" s="28"/>
      <c r="Z16" s="28"/>
      <c r="AA16" s="28"/>
      <c r="AB16" s="76"/>
      <c r="AE16" s="76"/>
      <c r="AK16" s="54"/>
      <c r="AL16" s="54"/>
      <c r="AM16" s="54"/>
      <c r="AN16" s="54"/>
      <c r="AO16" s="124"/>
      <c r="AP16" s="4"/>
      <c r="AQ16" s="4"/>
      <c r="AR16" s="54"/>
      <c r="AS16" s="54"/>
      <c r="AT16" s="54"/>
      <c r="AU16" s="54"/>
      <c r="AV16" s="11"/>
    </row>
    <row r="17" spans="1:49" ht="25.5" customHeight="1">
      <c r="A17" s="65">
        <v>7</v>
      </c>
      <c r="B17" s="67" t="s">
        <v>22</v>
      </c>
      <c r="D17" s="80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T17" s="80"/>
      <c r="W17" s="28"/>
      <c r="X17" s="28"/>
      <c r="Y17" s="28"/>
      <c r="Z17" s="28"/>
      <c r="AA17" s="28"/>
      <c r="AB17" s="76"/>
      <c r="AK17" s="33"/>
      <c r="AL17" s="60"/>
      <c r="AM17" s="64"/>
      <c r="AN17" s="58"/>
      <c r="AO17" s="58"/>
      <c r="AP17" s="58"/>
      <c r="AQ17" s="58"/>
      <c r="AR17" s="97"/>
      <c r="AS17" s="97"/>
      <c r="AT17" s="97"/>
      <c r="AU17" s="97"/>
      <c r="AV17" s="3"/>
      <c r="AW17" s="11"/>
    </row>
    <row r="18" spans="1:49" ht="25.5" customHeight="1">
      <c r="A18" s="65"/>
      <c r="B18" s="68"/>
      <c r="AK18" s="33"/>
      <c r="AL18" s="60"/>
      <c r="AM18" s="64"/>
      <c r="AN18" s="58"/>
      <c r="AO18" s="58"/>
      <c r="AP18" s="58"/>
      <c r="AQ18" s="58"/>
      <c r="AS18" s="83"/>
      <c r="AT18" s="83"/>
      <c r="AU18" s="83"/>
      <c r="AV18" s="83"/>
      <c r="AW18" s="11"/>
    </row>
    <row r="19" spans="1:43" ht="25.5" customHeight="1">
      <c r="A19" s="65"/>
      <c r="B19" s="68"/>
      <c r="AK19" s="11"/>
      <c r="AL19" s="11"/>
      <c r="AM19" s="64"/>
      <c r="AN19" s="58"/>
      <c r="AO19" s="58"/>
      <c r="AP19" s="58"/>
      <c r="AQ19" s="58"/>
    </row>
    <row r="20" spans="37:43" ht="25.5" customHeight="1">
      <c r="AK20" s="11"/>
      <c r="AL20" s="11"/>
      <c r="AM20" s="73"/>
      <c r="AN20" s="3"/>
      <c r="AO20" s="3"/>
      <c r="AP20" s="3"/>
      <c r="AQ20" s="3"/>
    </row>
    <row r="21" spans="1:61" ht="25.5" customHeight="1">
      <c r="A21" s="105"/>
      <c r="E21" s="49"/>
      <c r="H21" s="73"/>
      <c r="I21" s="3"/>
      <c r="J21" s="3"/>
      <c r="K21" s="3"/>
      <c r="L21" s="3"/>
      <c r="AK21" s="33"/>
      <c r="AM21" s="11"/>
      <c r="AN21" s="11"/>
      <c r="AR21" s="11"/>
      <c r="AS21" s="43"/>
      <c r="AT21" s="11"/>
      <c r="AU21" s="11"/>
      <c r="AV21" s="11"/>
      <c r="AW21" s="101"/>
      <c r="AX21" s="101"/>
      <c r="AZ21" s="125"/>
      <c r="BA21" s="125"/>
      <c r="BB21" s="33"/>
      <c r="BC21" s="81"/>
      <c r="BD21" s="102"/>
      <c r="BE21" s="81"/>
      <c r="BF21" s="124"/>
      <c r="BG21" s="4"/>
      <c r="BH21" s="4"/>
      <c r="BI21" s="4"/>
    </row>
    <row r="22" spans="1:69" ht="25.5" customHeight="1">
      <c r="A22" s="60"/>
      <c r="B22" s="60"/>
      <c r="C22" s="60"/>
      <c r="D22" s="60"/>
      <c r="E22" s="60"/>
      <c r="F22" s="60"/>
      <c r="G22" s="60"/>
      <c r="M22" s="48"/>
      <c r="N22" s="33"/>
      <c r="O22" s="33"/>
      <c r="P22" s="33"/>
      <c r="Q22" s="33"/>
      <c r="R22" s="33"/>
      <c r="T22" s="31"/>
      <c r="U22" s="4"/>
      <c r="V22" s="3"/>
      <c r="W22" s="4"/>
      <c r="X22" s="4"/>
      <c r="AK22" s="43"/>
      <c r="AL22" s="59"/>
      <c r="AM22" s="59"/>
      <c r="AN22" s="59"/>
      <c r="AO22" s="60"/>
      <c r="AP22" s="59"/>
      <c r="AQ22" s="59"/>
      <c r="AR22" s="59"/>
      <c r="AS22" s="43"/>
      <c r="AT22" s="11"/>
      <c r="AU22" s="11"/>
      <c r="AV22" s="11"/>
      <c r="AW22" s="101"/>
      <c r="AX22" s="76"/>
      <c r="AZ22" s="125"/>
      <c r="BA22" s="125"/>
      <c r="BB22" s="33"/>
      <c r="BD22" s="102"/>
      <c r="BE22" s="18"/>
      <c r="BF22" s="124"/>
      <c r="BG22" s="4"/>
      <c r="BH22" s="4"/>
      <c r="BI22" s="4"/>
      <c r="BK22" s="3"/>
      <c r="BL22" s="3"/>
      <c r="BM22" s="3"/>
      <c r="BN22" s="85"/>
      <c r="BO22" s="87"/>
      <c r="BP22" s="85"/>
      <c r="BQ22" s="85"/>
    </row>
    <row r="23" spans="1:69" ht="25.5" customHeight="1">
      <c r="A23" s="106"/>
      <c r="M23" s="48"/>
      <c r="N23" s="33"/>
      <c r="O23" s="33"/>
      <c r="P23" s="33"/>
      <c r="Q23" s="33"/>
      <c r="R23" s="33"/>
      <c r="S23" s="33"/>
      <c r="T23" s="70"/>
      <c r="U23" s="11"/>
      <c r="V23" s="3"/>
      <c r="W23" s="3"/>
      <c r="X23" s="3"/>
      <c r="AK23" s="43"/>
      <c r="AL23" s="59"/>
      <c r="AM23" s="59"/>
      <c r="AN23" s="59"/>
      <c r="AO23" s="60"/>
      <c r="AP23" s="43"/>
      <c r="AQ23" s="59"/>
      <c r="AR23" s="59"/>
      <c r="AS23" s="43"/>
      <c r="AT23" s="11"/>
      <c r="AU23" s="11"/>
      <c r="AV23" s="11"/>
      <c r="AW23" s="101"/>
      <c r="AX23" s="3"/>
      <c r="AY23" s="3"/>
      <c r="AZ23" s="3"/>
      <c r="BA23" s="88"/>
      <c r="BB23" s="28"/>
      <c r="BC23" s="28"/>
      <c r="BD23" s="102"/>
      <c r="BE23" s="18"/>
      <c r="BF23" s="28"/>
      <c r="BG23" s="3"/>
      <c r="BH23" s="3"/>
      <c r="BI23" s="3"/>
      <c r="BJ23" s="28"/>
      <c r="BK23" s="28"/>
      <c r="BL23" s="28"/>
      <c r="BM23" s="28"/>
      <c r="BN23" s="28"/>
      <c r="BO23" s="28"/>
      <c r="BP23" s="28"/>
      <c r="BQ23" s="28"/>
    </row>
    <row r="24" spans="1:69" ht="25.5" customHeight="1">
      <c r="A24" s="49"/>
      <c r="E24" s="49"/>
      <c r="H24" s="73"/>
      <c r="I24" s="3"/>
      <c r="J24" s="3"/>
      <c r="K24" s="3"/>
      <c r="L24" s="3"/>
      <c r="P24" s="98"/>
      <c r="Q24" s="98"/>
      <c r="R24" s="98"/>
      <c r="S24" s="98"/>
      <c r="U24" s="98"/>
      <c r="V24" s="98"/>
      <c r="W24" s="98"/>
      <c r="X24" s="98"/>
      <c r="AK24" s="119"/>
      <c r="AL24" s="28"/>
      <c r="AM24" s="59"/>
      <c r="AN24" s="59"/>
      <c r="AO24" s="60"/>
      <c r="AP24" s="59"/>
      <c r="AQ24" s="59"/>
      <c r="AR24" s="59"/>
      <c r="AS24" s="59"/>
      <c r="BA24" s="88"/>
      <c r="BB24" s="28"/>
      <c r="BC24" s="28"/>
      <c r="BD24" s="28"/>
      <c r="BE24" s="18"/>
      <c r="BF24" s="28"/>
      <c r="BG24" s="3"/>
      <c r="BH24" s="3"/>
      <c r="BI24" s="3"/>
      <c r="BJ24" s="28"/>
      <c r="BK24" s="28"/>
      <c r="BL24" s="28"/>
      <c r="BM24" s="28"/>
      <c r="BN24" s="28"/>
      <c r="BO24" s="28"/>
      <c r="BP24" s="28"/>
      <c r="BQ24" s="28"/>
    </row>
    <row r="25" spans="1:73" ht="25.5" customHeight="1">
      <c r="A25" s="49"/>
      <c r="E25" s="49"/>
      <c r="H25" s="73"/>
      <c r="I25" s="73"/>
      <c r="J25" s="73"/>
      <c r="K25" s="73"/>
      <c r="L25" s="73"/>
      <c r="R25" s="31"/>
      <c r="S25" s="4"/>
      <c r="T25" s="4"/>
      <c r="U25" s="4"/>
      <c r="V25" s="4"/>
      <c r="Y25" s="31"/>
      <c r="Z25" s="4"/>
      <c r="AA25" s="4"/>
      <c r="AB25" s="4"/>
      <c r="AC25" s="4"/>
      <c r="AK25" s="59"/>
      <c r="AL25" s="59"/>
      <c r="AM25" s="59"/>
      <c r="AN25" s="59"/>
      <c r="AO25" s="60"/>
      <c r="AP25" s="59"/>
      <c r="AQ25" s="59"/>
      <c r="AR25" s="59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18"/>
      <c r="BF25" s="52"/>
      <c r="BG25" s="52"/>
      <c r="BH25" s="52"/>
      <c r="BI25" s="52"/>
      <c r="BJ25" s="28"/>
      <c r="BK25" s="28"/>
      <c r="BL25" s="28"/>
      <c r="BM25" s="28"/>
      <c r="BN25" s="28"/>
      <c r="BO25" s="28"/>
      <c r="BP25" s="28"/>
      <c r="BQ25" s="28"/>
      <c r="BR25" s="3"/>
      <c r="BS25" s="28"/>
      <c r="BT25" s="28"/>
      <c r="BU25" s="28"/>
    </row>
    <row r="26" spans="1:73" ht="25.5" customHeight="1">
      <c r="A26" s="49"/>
      <c r="B26" s="78"/>
      <c r="C26" s="86"/>
      <c r="D26" s="33"/>
      <c r="E26" s="49"/>
      <c r="G26" s="98"/>
      <c r="H26" s="98"/>
      <c r="I26" s="98"/>
      <c r="J26" s="98"/>
      <c r="K26" s="98"/>
      <c r="L26" s="98"/>
      <c r="M26" s="98"/>
      <c r="N26" s="98"/>
      <c r="O26" s="98"/>
      <c r="P26" s="4"/>
      <c r="Q26" s="4"/>
      <c r="R26" s="73"/>
      <c r="S26" s="3"/>
      <c r="T26" s="3"/>
      <c r="U26" s="3"/>
      <c r="V26" s="3"/>
      <c r="W26" s="4"/>
      <c r="X26" s="4"/>
      <c r="Y26" s="73"/>
      <c r="Z26" s="3"/>
      <c r="AA26" s="3"/>
      <c r="AB26" s="3"/>
      <c r="AC26" s="3"/>
      <c r="AK26" s="59"/>
      <c r="AL26" s="59"/>
      <c r="AM26" s="59"/>
      <c r="AN26" s="59"/>
      <c r="AO26" s="60"/>
      <c r="AP26" s="59"/>
      <c r="AQ26" s="59"/>
      <c r="AR26" s="59"/>
      <c r="AS26" s="59"/>
      <c r="BA26" s="88"/>
      <c r="BB26" s="28"/>
      <c r="BC26" s="28"/>
      <c r="BD26" s="28"/>
      <c r="BE26" s="18"/>
      <c r="BF26" s="18"/>
      <c r="BG26" s="18"/>
      <c r="BH26" s="18"/>
      <c r="BI26" s="18"/>
      <c r="BJ26" s="28"/>
      <c r="BK26" s="28"/>
      <c r="BL26" s="28"/>
      <c r="BM26" s="28"/>
      <c r="BN26" s="28"/>
      <c r="BO26" s="28"/>
      <c r="BP26" s="28"/>
      <c r="BQ26" s="28"/>
      <c r="BR26" s="3"/>
      <c r="BS26" s="28"/>
      <c r="BT26" s="28"/>
      <c r="BU26" s="28"/>
    </row>
    <row r="27" spans="1:73" ht="25.5" customHeight="1">
      <c r="A27" s="49"/>
      <c r="E27" s="49"/>
      <c r="H27" s="73"/>
      <c r="I27" s="3"/>
      <c r="J27" s="3"/>
      <c r="K27" s="3"/>
      <c r="L27" s="3"/>
      <c r="AK27" s="59"/>
      <c r="AL27" s="59"/>
      <c r="AM27" s="59"/>
      <c r="AN27" s="59"/>
      <c r="AO27" s="60"/>
      <c r="AP27" s="59"/>
      <c r="AQ27" s="59"/>
      <c r="AR27" s="59"/>
      <c r="AS27" s="59"/>
      <c r="BA27" s="88"/>
      <c r="BB27" s="28"/>
      <c r="BC27" s="28"/>
      <c r="BD27" s="28"/>
      <c r="BE27" s="18"/>
      <c r="BF27" s="28"/>
      <c r="BG27" s="3"/>
      <c r="BH27" s="3"/>
      <c r="BI27" s="3"/>
      <c r="BJ27" s="28"/>
      <c r="BK27" s="28"/>
      <c r="BL27" s="28"/>
      <c r="BM27" s="28"/>
      <c r="BN27" s="28"/>
      <c r="BO27" s="28"/>
      <c r="BP27" s="28"/>
      <c r="BQ27" s="28"/>
      <c r="BR27" s="3"/>
      <c r="BS27" s="28"/>
      <c r="BT27" s="28"/>
      <c r="BU27" s="28"/>
    </row>
    <row r="28" spans="1:73" ht="25.5" customHeight="1">
      <c r="A28" s="49"/>
      <c r="D28" s="78"/>
      <c r="E28" s="80"/>
      <c r="J28" s="81"/>
      <c r="K28" s="81"/>
      <c r="L28" s="81"/>
      <c r="M28" s="31"/>
      <c r="O28" s="80"/>
      <c r="P28" s="3"/>
      <c r="Q28" s="3"/>
      <c r="R28" s="94"/>
      <c r="U28" s="95"/>
      <c r="V28" s="80"/>
      <c r="AA28" s="81"/>
      <c r="AB28" s="81"/>
      <c r="AC28" s="81"/>
      <c r="AD28" s="31"/>
      <c r="AF28" s="80"/>
      <c r="AG28" s="3"/>
      <c r="AH28" s="3"/>
      <c r="AI28" s="94"/>
      <c r="AK28" s="59"/>
      <c r="AL28" s="59"/>
      <c r="AM28" s="59"/>
      <c r="AN28" s="59"/>
      <c r="AO28" s="60"/>
      <c r="AP28" s="59"/>
      <c r="AQ28" s="59"/>
      <c r="AR28" s="59"/>
      <c r="AS28" s="59"/>
      <c r="BA28" s="88"/>
      <c r="BB28" s="28"/>
      <c r="BC28" s="28"/>
      <c r="BD28" s="28"/>
      <c r="BE28" s="18"/>
      <c r="BF28" s="18"/>
      <c r="BG28" s="87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3"/>
      <c r="BS28" s="28"/>
      <c r="BT28" s="28"/>
      <c r="BU28" s="28"/>
    </row>
    <row r="29" spans="1:73" ht="24" customHeight="1">
      <c r="A29" s="49"/>
      <c r="AK29" s="3"/>
      <c r="AL29" s="3"/>
      <c r="AM29" s="3"/>
      <c r="AO29" s="73"/>
      <c r="BA29" s="88"/>
      <c r="BB29" s="28"/>
      <c r="BC29" s="28"/>
      <c r="BD29" s="28"/>
      <c r="BE29" s="18"/>
      <c r="BF29" s="18"/>
      <c r="BG29" s="87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3"/>
      <c r="BS29" s="28"/>
      <c r="BT29" s="28"/>
      <c r="BU29" s="28"/>
    </row>
    <row r="30" spans="1:73" ht="25.5" customHeight="1">
      <c r="A30" s="49"/>
      <c r="D30" s="4"/>
      <c r="E30" s="4"/>
      <c r="F30" s="3"/>
      <c r="G30" s="3"/>
      <c r="H30" s="4"/>
      <c r="I30" s="4"/>
      <c r="K30" s="80"/>
      <c r="S30" s="97"/>
      <c r="T30" s="97"/>
      <c r="U30" s="97"/>
      <c r="V30" s="97"/>
      <c r="W30" s="97"/>
      <c r="X30" s="97"/>
      <c r="Y30" s="4"/>
      <c r="Z30" s="4"/>
      <c r="AA30" s="3"/>
      <c r="AB30" s="3"/>
      <c r="AC30" s="3"/>
      <c r="AD30" s="3"/>
      <c r="AE30" s="3"/>
      <c r="AF30" s="3"/>
      <c r="AG30" s="3"/>
      <c r="AH30" s="3"/>
      <c r="AI30" s="3"/>
      <c r="AK30" s="3"/>
      <c r="AL30" s="3"/>
      <c r="AM30" s="87"/>
      <c r="AN30" s="85"/>
      <c r="AO30" s="87"/>
      <c r="AP30" s="28"/>
      <c r="AQ30" s="28"/>
      <c r="AR30" s="28"/>
      <c r="AS30" s="28"/>
      <c r="BA30" s="88"/>
      <c r="BB30" s="28"/>
      <c r="BC30" s="28"/>
      <c r="BD30" s="28"/>
      <c r="BE30" s="18"/>
      <c r="BF30" s="18"/>
      <c r="BG30" s="87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3"/>
      <c r="BS30" s="28"/>
      <c r="BT30" s="28"/>
      <c r="BU30" s="28"/>
    </row>
    <row r="31" spans="1:73" ht="24" customHeight="1">
      <c r="A31" s="49"/>
      <c r="D31" s="87"/>
      <c r="R31" s="73"/>
      <c r="AK31" s="3"/>
      <c r="AL31" s="3"/>
      <c r="AM31" s="3"/>
      <c r="AN31" s="3"/>
      <c r="AO31" s="3"/>
      <c r="AP31" s="89"/>
      <c r="AQ31" s="28"/>
      <c r="AR31" s="28"/>
      <c r="AS31" s="28"/>
      <c r="BA31" s="88"/>
      <c r="BB31" s="28"/>
      <c r="BC31" s="28"/>
      <c r="BD31" s="28"/>
      <c r="BE31" s="18"/>
      <c r="BF31" s="18"/>
      <c r="BG31" s="87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3"/>
      <c r="BS31" s="28"/>
      <c r="BT31" s="28"/>
      <c r="BU31" s="28"/>
    </row>
    <row r="32" spans="1:73" ht="25.5" customHeight="1">
      <c r="A32" s="49"/>
      <c r="B32" s="78"/>
      <c r="C32" s="76"/>
      <c r="BA32" s="88"/>
      <c r="BB32" s="28"/>
      <c r="BC32" s="28"/>
      <c r="BD32" s="28"/>
      <c r="BE32" s="18"/>
      <c r="BF32" s="18"/>
      <c r="BG32" s="87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3"/>
      <c r="BS32" s="28"/>
      <c r="BT32" s="28"/>
      <c r="BU32" s="28"/>
    </row>
    <row r="33" spans="1:73" ht="25.5" customHeight="1">
      <c r="A33" s="49"/>
      <c r="C33" s="76"/>
      <c r="AK33" s="11"/>
      <c r="AL33" s="11"/>
      <c r="AM33" s="11"/>
      <c r="AN33" s="11"/>
      <c r="BB33" s="29"/>
      <c r="BM33" s="3"/>
      <c r="BN33" s="28"/>
      <c r="BO33" s="3"/>
      <c r="BP33" s="3"/>
      <c r="BQ33" s="3"/>
      <c r="BR33" s="3"/>
      <c r="BS33" s="28"/>
      <c r="BT33" s="28"/>
      <c r="BU33" s="28"/>
    </row>
    <row r="34" spans="1:73" ht="25.5" customHeight="1">
      <c r="A34" s="49"/>
      <c r="D34" s="78"/>
      <c r="E34" s="76"/>
      <c r="T34" s="3"/>
      <c r="Y34" s="3"/>
      <c r="Z34" s="3"/>
      <c r="AA34" s="87"/>
      <c r="AB34" s="87"/>
      <c r="AK34" s="33"/>
      <c r="AL34" s="60"/>
      <c r="AM34" s="60"/>
      <c r="AN34" s="60"/>
      <c r="AO34" s="60"/>
      <c r="AP34" s="60"/>
      <c r="AQ34" s="60"/>
      <c r="AR34" s="60"/>
      <c r="AS34" s="81"/>
      <c r="AT34" s="81"/>
      <c r="AU34" s="81"/>
      <c r="AV34" s="81"/>
      <c r="AW34" s="11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73"/>
      <c r="BL34" s="90"/>
      <c r="BM34" s="28"/>
      <c r="BN34" s="3"/>
      <c r="BO34" s="3"/>
      <c r="BP34" s="3"/>
      <c r="BQ34" s="3"/>
      <c r="BR34" s="30"/>
      <c r="BS34" s="28"/>
      <c r="BT34" s="28"/>
      <c r="BU34" s="28"/>
    </row>
    <row r="35" spans="1:69" ht="25.5" customHeight="1">
      <c r="A35" s="49"/>
      <c r="D35" s="78"/>
      <c r="E35" s="76"/>
      <c r="L35" s="76"/>
      <c r="M35" s="76"/>
      <c r="Y35" s="28"/>
      <c r="Z35" s="3"/>
      <c r="AA35" s="3"/>
      <c r="AB35" s="3"/>
      <c r="AC35" s="3"/>
      <c r="AD35" s="31"/>
      <c r="AE35" s="96"/>
      <c r="AK35" s="33"/>
      <c r="AL35" s="60"/>
      <c r="AM35" s="60"/>
      <c r="AN35" s="60"/>
      <c r="AO35" s="60"/>
      <c r="AP35" s="60"/>
      <c r="AQ35" s="60"/>
      <c r="AR35" s="60"/>
      <c r="AS35" s="81"/>
      <c r="AT35" s="81"/>
      <c r="AU35" s="81"/>
      <c r="AV35" s="81"/>
      <c r="AW35" s="11"/>
      <c r="BM35" s="91"/>
      <c r="BN35" s="91"/>
      <c r="BO35" s="91"/>
      <c r="BP35" s="91"/>
      <c r="BQ35" s="91"/>
    </row>
    <row r="36" spans="1:55" ht="24" customHeight="1">
      <c r="A36" s="49"/>
      <c r="U36" s="73"/>
      <c r="AF36" s="76"/>
      <c r="AK36" s="33"/>
      <c r="AL36" s="60"/>
      <c r="AM36" s="60"/>
      <c r="AN36" s="60"/>
      <c r="AO36" s="60"/>
      <c r="AP36" s="60"/>
      <c r="AQ36" s="60"/>
      <c r="AR36" s="60"/>
      <c r="AS36" s="81"/>
      <c r="AT36" s="81"/>
      <c r="AU36" s="81"/>
      <c r="AV36" s="81"/>
      <c r="AW36" s="11"/>
      <c r="BA36" s="3"/>
      <c r="BB36" s="3"/>
      <c r="BC36" s="3"/>
    </row>
    <row r="37" spans="1:73" ht="30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60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K37" s="33"/>
      <c r="AL37" s="60"/>
      <c r="AM37" s="60"/>
      <c r="AN37" s="60"/>
      <c r="AO37" s="60"/>
      <c r="AP37" s="60"/>
      <c r="AQ37" s="60"/>
      <c r="AR37" s="60"/>
      <c r="AS37" s="81"/>
      <c r="AT37" s="81"/>
      <c r="AU37" s="81"/>
      <c r="AV37" s="81"/>
      <c r="AW37" s="11"/>
      <c r="AY37" s="31"/>
      <c r="AZ37" s="32"/>
      <c r="BA37" s="33"/>
      <c r="BB37" s="34"/>
      <c r="BC37" s="34"/>
      <c r="BD37" s="34"/>
      <c r="BE37" s="34"/>
      <c r="BF37" s="34"/>
      <c r="BG37" s="33"/>
      <c r="BS37" s="28"/>
      <c r="BT37" s="28"/>
      <c r="BU37" s="28"/>
    </row>
    <row r="38" spans="1:59" ht="23.25" customHeight="1">
      <c r="A38" s="108"/>
      <c r="B38" s="108"/>
      <c r="C38" s="108"/>
      <c r="D38" s="108"/>
      <c r="E38" s="108"/>
      <c r="F38" s="108"/>
      <c r="G38" s="108"/>
      <c r="H38" s="3"/>
      <c r="I38" s="3"/>
      <c r="J38" s="3"/>
      <c r="K38" s="3"/>
      <c r="L38" s="3"/>
      <c r="M38" s="3"/>
      <c r="N38" s="3"/>
      <c r="O38" s="3"/>
      <c r="P38" s="3"/>
      <c r="Q38" s="3"/>
      <c r="S38" s="3"/>
      <c r="T38" s="3"/>
      <c r="U38" s="3"/>
      <c r="V38" s="3"/>
      <c r="W38" s="108"/>
      <c r="X38" s="108"/>
      <c r="Y38" s="108"/>
      <c r="Z38" s="3"/>
      <c r="AA38" s="3"/>
      <c r="AB38" s="3"/>
      <c r="AC38" s="3"/>
      <c r="AD38" s="3"/>
      <c r="AE38" s="3"/>
      <c r="AF38" s="3"/>
      <c r="AG38" s="3"/>
      <c r="AH38" s="3"/>
      <c r="AI38" s="3"/>
      <c r="AK38" s="60"/>
      <c r="AL38" s="60"/>
      <c r="AM38" s="60"/>
      <c r="AN38" s="60"/>
      <c r="AO38" s="60"/>
      <c r="AP38" s="60"/>
      <c r="AQ38" s="11"/>
      <c r="AR38" s="11"/>
      <c r="AS38" s="92"/>
      <c r="AT38" s="3"/>
      <c r="AU38" s="3"/>
      <c r="AV38" s="3"/>
      <c r="AW38" s="11"/>
      <c r="AY38" s="31"/>
      <c r="AZ38" s="35"/>
      <c r="BA38" s="33"/>
      <c r="BB38" s="34"/>
      <c r="BC38" s="34"/>
      <c r="BD38" s="34"/>
      <c r="BE38" s="34"/>
      <c r="BF38" s="34"/>
      <c r="BG38" s="33"/>
    </row>
    <row r="39" spans="1:59" ht="23.25" customHeight="1">
      <c r="A39" s="108"/>
      <c r="B39" s="108"/>
      <c r="C39" s="108"/>
      <c r="D39" s="108"/>
      <c r="E39" s="108"/>
      <c r="F39" s="108"/>
      <c r="G39" s="108"/>
      <c r="H39" s="3"/>
      <c r="I39" s="3"/>
      <c r="J39" s="3"/>
      <c r="K39" s="3"/>
      <c r="L39" s="3"/>
      <c r="M39" s="3"/>
      <c r="N39" s="3"/>
      <c r="O39" s="3"/>
      <c r="P39" s="3"/>
      <c r="Q39" s="3"/>
      <c r="S39" s="3"/>
      <c r="T39" s="3"/>
      <c r="U39" s="3"/>
      <c r="V39" s="3"/>
      <c r="W39" s="108"/>
      <c r="X39" s="108"/>
      <c r="Y39" s="108"/>
      <c r="Z39" s="3"/>
      <c r="AA39" s="3"/>
      <c r="AB39" s="3"/>
      <c r="AC39" s="3"/>
      <c r="AD39" s="3"/>
      <c r="AE39" s="3"/>
      <c r="AF39" s="3"/>
      <c r="AG39" s="3"/>
      <c r="AH39" s="3"/>
      <c r="AI39" s="3"/>
      <c r="AP39" s="11"/>
      <c r="AQ39" s="11"/>
      <c r="AR39" s="11"/>
      <c r="AS39" s="93"/>
      <c r="AT39" s="93"/>
      <c r="AU39" s="93"/>
      <c r="AV39" s="93"/>
      <c r="AW39" s="11"/>
      <c r="AY39" s="31"/>
      <c r="AZ39" s="35"/>
      <c r="BA39" s="33"/>
      <c r="BB39" s="34"/>
      <c r="BC39" s="34"/>
      <c r="BD39" s="34"/>
      <c r="BE39" s="34"/>
      <c r="BF39" s="34"/>
      <c r="BG39" s="33"/>
    </row>
    <row r="40" spans="1:55" ht="41.25" customHeight="1">
      <c r="A40" s="109"/>
      <c r="B40" s="109"/>
      <c r="C40" s="109"/>
      <c r="D40" s="109"/>
      <c r="E40" s="110"/>
      <c r="F40" s="110"/>
      <c r="G40" s="110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3"/>
      <c r="S40" s="110"/>
      <c r="T40" s="110"/>
      <c r="U40" s="110"/>
      <c r="V40" s="110"/>
      <c r="W40" s="110"/>
      <c r="X40" s="110"/>
      <c r="Y40" s="110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P40" s="11"/>
      <c r="AQ40" s="11"/>
      <c r="AR40" s="11"/>
      <c r="AW40" s="11"/>
      <c r="AY40" s="36"/>
      <c r="AZ40" s="36"/>
      <c r="BA40" s="36"/>
      <c r="BB40" s="37"/>
      <c r="BC40" s="37"/>
    </row>
    <row r="41" spans="1:48" ht="45" customHeight="1">
      <c r="A41" s="49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N41" s="11"/>
      <c r="AO41" s="11"/>
      <c r="AP41" s="11"/>
      <c r="AQ41" s="11"/>
      <c r="AR41" s="11"/>
      <c r="AS41" s="11"/>
      <c r="AT41" s="11"/>
      <c r="AU41" s="11"/>
      <c r="AV41" s="11"/>
    </row>
    <row r="42" spans="1:48" ht="25.5" customHeight="1">
      <c r="A42" s="11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33"/>
      <c r="S42" s="11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N42" s="3"/>
      <c r="AO42" s="70"/>
      <c r="AP42" s="11"/>
      <c r="AQ42" s="11"/>
      <c r="AR42" s="11"/>
      <c r="AS42" s="11"/>
      <c r="AT42" s="11"/>
      <c r="AU42" s="11"/>
      <c r="AV42" s="11"/>
    </row>
    <row r="43" spans="1:48" ht="25.5" customHeight="1">
      <c r="A43" s="56"/>
      <c r="B43" s="56"/>
      <c r="C43" s="56"/>
      <c r="D43" s="56"/>
      <c r="E43" s="113"/>
      <c r="F43" s="113"/>
      <c r="G43" s="113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33"/>
      <c r="S43" s="114"/>
      <c r="T43" s="114"/>
      <c r="U43" s="114"/>
      <c r="V43" s="114"/>
      <c r="W43" s="113"/>
      <c r="X43" s="113"/>
      <c r="Y43" s="113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K43" s="85"/>
      <c r="AL43" s="120"/>
      <c r="AN43" s="3"/>
      <c r="AO43" s="70"/>
      <c r="AP43" s="11"/>
      <c r="AQ43" s="11"/>
      <c r="AR43" s="11"/>
      <c r="AS43" s="11"/>
      <c r="AT43" s="11"/>
      <c r="AU43" s="11"/>
      <c r="AV43" s="11"/>
    </row>
    <row r="44" spans="1:49" ht="25.5" customHeight="1">
      <c r="A44" s="56"/>
      <c r="B44" s="56"/>
      <c r="C44" s="56"/>
      <c r="D44" s="56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33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K44" s="85"/>
      <c r="AN44" s="3"/>
      <c r="AO44" s="70"/>
      <c r="AP44" s="44"/>
      <c r="AQ44" s="11"/>
      <c r="AR44" s="11"/>
      <c r="AS44" s="11"/>
      <c r="AT44" s="33"/>
      <c r="AU44" s="73"/>
      <c r="AW44" s="73"/>
    </row>
    <row r="45" spans="1:49" ht="25.5" customHeight="1">
      <c r="A45" s="56"/>
      <c r="B45" s="56"/>
      <c r="C45" s="56"/>
      <c r="D45" s="56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33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K45" s="85"/>
      <c r="AN45" s="3"/>
      <c r="AO45" s="70"/>
      <c r="AP45" s="43"/>
      <c r="AQ45" s="11"/>
      <c r="AR45" s="11"/>
      <c r="AS45" s="11"/>
      <c r="AT45" s="33"/>
      <c r="AU45" s="73"/>
      <c r="AW45" s="73"/>
    </row>
    <row r="46" spans="1:49" ht="25.5" customHeight="1">
      <c r="A46" s="49"/>
      <c r="AK46" s="85"/>
      <c r="AN46" s="3"/>
      <c r="AO46" s="70"/>
      <c r="AP46" s="43"/>
      <c r="AQ46" s="11"/>
      <c r="AR46" s="11"/>
      <c r="AS46" s="11"/>
      <c r="AT46" s="33"/>
      <c r="AW46" s="73"/>
    </row>
    <row r="47" spans="1:49" ht="25.5" customHeight="1">
      <c r="A47" s="49"/>
      <c r="S47" s="33"/>
      <c r="Z47" s="115"/>
      <c r="AA47" s="115"/>
      <c r="AB47" s="115"/>
      <c r="AC47" s="115"/>
      <c r="AD47" s="115"/>
      <c r="AE47" s="115"/>
      <c r="AK47" s="85"/>
      <c r="AN47" s="3"/>
      <c r="AV47" s="126"/>
      <c r="AW47" s="127"/>
    </row>
    <row r="48" ht="25.5" customHeight="1">
      <c r="A48" s="49"/>
    </row>
    <row r="49" spans="1:30" ht="25.5" customHeight="1">
      <c r="A49" s="49"/>
      <c r="R49" s="33"/>
      <c r="S49" s="11"/>
      <c r="T49" s="11"/>
      <c r="U49" s="11"/>
      <c r="V49" s="11"/>
      <c r="W49" s="11"/>
      <c r="X49" s="11"/>
      <c r="Y49" s="11"/>
      <c r="Z49" s="40"/>
      <c r="AA49" s="40"/>
      <c r="AB49" s="41"/>
      <c r="AC49" s="41"/>
      <c r="AD49" s="41"/>
    </row>
    <row r="50" spans="1:43" ht="25.5" customHeight="1">
      <c r="A50" s="49"/>
      <c r="R50" s="33"/>
      <c r="S50" s="11"/>
      <c r="T50" s="11"/>
      <c r="U50" s="43"/>
      <c r="V50" s="43"/>
      <c r="W50" s="43"/>
      <c r="X50" s="43"/>
      <c r="Y50" s="73"/>
      <c r="Z50" s="73"/>
      <c r="AA50" s="40"/>
      <c r="AB50" s="41"/>
      <c r="AC50" s="41"/>
      <c r="AD50" s="41"/>
      <c r="AN50" s="4"/>
      <c r="AO50" s="4"/>
      <c r="AP50" s="4"/>
      <c r="AQ50" s="4"/>
    </row>
    <row r="51" spans="1:47" ht="25.5" customHeight="1">
      <c r="A51" s="49"/>
      <c r="L51" s="107"/>
      <c r="R51" s="33"/>
      <c r="S51" s="11"/>
      <c r="T51" s="11"/>
      <c r="U51" s="43"/>
      <c r="V51" s="43"/>
      <c r="W51" s="43"/>
      <c r="X51" s="43"/>
      <c r="Y51" s="73"/>
      <c r="Z51" s="73"/>
      <c r="AA51" s="40"/>
      <c r="AB51" s="41"/>
      <c r="AC51" s="41"/>
      <c r="AD51" s="41"/>
      <c r="AK51" s="33"/>
      <c r="AN51" s="3"/>
      <c r="AO51" s="3"/>
      <c r="AP51" s="3"/>
      <c r="AQ51" s="3"/>
      <c r="AT51" s="22"/>
      <c r="AU51" s="22"/>
    </row>
    <row r="52" spans="1:43" ht="25.5" customHeight="1">
      <c r="A52" s="49"/>
      <c r="R52" s="42"/>
      <c r="S52" s="11"/>
      <c r="T52" s="11"/>
      <c r="U52" s="43"/>
      <c r="V52" s="43"/>
      <c r="W52" s="43"/>
      <c r="X52" s="43"/>
      <c r="Y52" s="73"/>
      <c r="Z52" s="73"/>
      <c r="AA52" s="41"/>
      <c r="AB52" s="41"/>
      <c r="AC52" s="41"/>
      <c r="AD52" s="41"/>
      <c r="AK52" s="33"/>
      <c r="AN52" s="3"/>
      <c r="AO52" s="3"/>
      <c r="AP52" s="3"/>
      <c r="AQ52" s="3"/>
    </row>
    <row r="53" spans="1:44" ht="32.25" customHeight="1">
      <c r="A53" s="46"/>
      <c r="C53" s="11"/>
      <c r="AK53" s="33"/>
      <c r="AN53" s="11"/>
      <c r="AO53" s="11"/>
      <c r="AP53" s="11"/>
      <c r="AQ53" s="11"/>
      <c r="AR53" s="33"/>
    </row>
    <row r="54" spans="1:3" ht="16.5" customHeight="1">
      <c r="A54" s="47"/>
      <c r="C54" s="11"/>
    </row>
    <row r="55" spans="1:44" ht="25.5" customHeight="1">
      <c r="A55" s="48"/>
      <c r="C55" s="3"/>
      <c r="K55" s="4"/>
      <c r="L55" s="4"/>
      <c r="M55" s="4"/>
      <c r="N55" s="4"/>
      <c r="P55" s="11"/>
      <c r="R55" s="3"/>
      <c r="S55" s="3"/>
      <c r="T55" s="43"/>
      <c r="U55" s="11"/>
      <c r="V55" s="11"/>
      <c r="W55" s="11"/>
      <c r="X55" s="33"/>
      <c r="Y55" s="33"/>
      <c r="AA55" s="4"/>
      <c r="AB55" s="4"/>
      <c r="AC55" s="4"/>
      <c r="AD55" s="4"/>
      <c r="AF55" s="4"/>
      <c r="AG55" s="4"/>
      <c r="AH55" s="4"/>
      <c r="AI55" s="4"/>
      <c r="AK55" s="33"/>
      <c r="AO55" s="11"/>
      <c r="AP55" s="11"/>
      <c r="AQ55" s="11"/>
      <c r="AR55" s="33"/>
    </row>
    <row r="56" spans="3:35" ht="25.5" customHeight="1">
      <c r="C56" s="3"/>
      <c r="K56" s="3"/>
      <c r="L56" s="3"/>
      <c r="M56" s="3"/>
      <c r="N56" s="3"/>
      <c r="P56" s="11"/>
      <c r="AA56" s="3"/>
      <c r="AB56" s="3"/>
      <c r="AC56" s="3"/>
      <c r="AD56" s="3"/>
      <c r="AF56" s="3"/>
      <c r="AG56" s="3"/>
      <c r="AH56" s="3"/>
      <c r="AI56" s="3"/>
    </row>
    <row r="57" spans="3:30" ht="15" customHeight="1">
      <c r="C57" s="3"/>
      <c r="N57" s="11"/>
      <c r="O57" s="11"/>
      <c r="P57" s="11"/>
      <c r="Q57" s="11"/>
      <c r="R57" s="22"/>
      <c r="S57" s="11"/>
      <c r="T57" s="22"/>
      <c r="U57" s="22"/>
      <c r="V57" s="3"/>
      <c r="W57" s="22"/>
      <c r="Y57" s="19"/>
      <c r="Z57" s="22"/>
      <c r="AA57" s="22"/>
      <c r="AB57" s="22"/>
      <c r="AC57" s="22"/>
      <c r="AD57" s="22"/>
    </row>
    <row r="58" spans="1:41" ht="25.5" customHeight="1">
      <c r="A58" s="48"/>
      <c r="C58" s="3"/>
      <c r="N58" s="11"/>
      <c r="O58" s="28"/>
      <c r="P58" s="3"/>
      <c r="Q58" s="3"/>
      <c r="R58" s="3"/>
      <c r="S58" s="3"/>
      <c r="T58" s="48"/>
      <c r="V58" s="3"/>
      <c r="W58" s="33"/>
      <c r="Y58" s="19"/>
      <c r="Z58" s="22"/>
      <c r="AA58" s="22"/>
      <c r="AB58" s="22"/>
      <c r="AC58" s="28"/>
      <c r="AD58" s="3"/>
      <c r="AE58" s="3"/>
      <c r="AF58" s="3"/>
      <c r="AG58" s="3"/>
      <c r="AH58" s="33"/>
      <c r="AI58" s="73"/>
      <c r="AK58" s="28"/>
      <c r="AL58" s="28"/>
      <c r="AM58" s="28"/>
      <c r="AN58" s="28"/>
      <c r="AO58" s="28"/>
    </row>
    <row r="59" spans="1:41" ht="25.5" customHeight="1">
      <c r="A59" s="48"/>
      <c r="C59" s="3"/>
      <c r="N59" s="11"/>
      <c r="O59" s="28"/>
      <c r="P59" s="3"/>
      <c r="Q59" s="3"/>
      <c r="R59" s="3"/>
      <c r="S59" s="3"/>
      <c r="T59" s="48"/>
      <c r="V59" s="3"/>
      <c r="W59" s="33"/>
      <c r="Y59" s="19"/>
      <c r="Z59" s="22"/>
      <c r="AA59" s="22"/>
      <c r="AB59" s="22"/>
      <c r="AC59" s="28"/>
      <c r="AD59" s="3"/>
      <c r="AE59" s="3"/>
      <c r="AF59" s="3"/>
      <c r="AG59" s="3"/>
      <c r="AH59" s="33"/>
      <c r="AI59" s="73"/>
      <c r="AK59" s="28"/>
      <c r="AL59" s="28"/>
      <c r="AM59" s="28"/>
      <c r="AN59" s="28"/>
      <c r="AO59" s="28"/>
    </row>
    <row r="60" spans="1:41" ht="25.5" customHeight="1">
      <c r="A60" s="48"/>
      <c r="N60" s="11"/>
      <c r="O60" s="11"/>
      <c r="P60" s="11"/>
      <c r="Q60" s="11"/>
      <c r="R60" s="22"/>
      <c r="S60" s="11"/>
      <c r="T60" s="22"/>
      <c r="U60" s="22"/>
      <c r="V60" s="3"/>
      <c r="W60" s="22"/>
      <c r="Y60" s="19"/>
      <c r="Z60" s="22"/>
      <c r="AA60" s="22"/>
      <c r="AB60" s="22"/>
      <c r="AC60" s="28"/>
      <c r="AD60" s="3"/>
      <c r="AE60" s="3"/>
      <c r="AF60" s="3"/>
      <c r="AG60" s="3"/>
      <c r="AH60" s="33"/>
      <c r="AI60" s="73"/>
      <c r="AK60" s="28"/>
      <c r="AL60" s="28"/>
      <c r="AM60" s="28"/>
      <c r="AN60" s="28"/>
      <c r="AO60" s="28"/>
    </row>
    <row r="61" spans="1:42" ht="29.25" customHeight="1">
      <c r="A61" s="48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8"/>
      <c r="AD61" s="28"/>
      <c r="AE61" s="28"/>
      <c r="AF61" s="28"/>
      <c r="AG61" s="28"/>
      <c r="AH61" s="33"/>
      <c r="AI61" s="73"/>
      <c r="AJ61" s="33"/>
      <c r="AK61" s="33"/>
      <c r="AL61" s="33"/>
      <c r="AM61" s="33"/>
      <c r="AN61" s="33"/>
      <c r="AO61" s="33"/>
      <c r="AP61" s="33"/>
    </row>
    <row r="62" spans="1:47" ht="30" customHeight="1">
      <c r="A62" s="49"/>
      <c r="C62" s="50"/>
      <c r="D62" s="11"/>
      <c r="E62" s="11"/>
      <c r="F62" s="3"/>
      <c r="G62" s="3"/>
      <c r="H62" s="3"/>
      <c r="I62" s="3"/>
      <c r="J62" s="3"/>
      <c r="K62" s="3"/>
      <c r="L62" s="3"/>
      <c r="N62" s="33"/>
      <c r="Q62" s="51"/>
      <c r="R62" s="51"/>
      <c r="S62" s="51"/>
      <c r="T62" s="51"/>
      <c r="U62" s="51"/>
      <c r="W62" s="33"/>
      <c r="AC62" s="22"/>
      <c r="AD62" s="22"/>
      <c r="AE62" s="22"/>
      <c r="AF62" s="22"/>
      <c r="AG62" s="22"/>
      <c r="AJ62" s="52"/>
      <c r="AK62" s="52"/>
      <c r="AL62" s="52"/>
      <c r="AM62" s="52"/>
      <c r="AN62" s="33"/>
      <c r="AO62" s="3"/>
      <c r="AP62" s="3"/>
      <c r="AQ62" s="3"/>
      <c r="AR62" s="3"/>
      <c r="AS62" s="3"/>
      <c r="AT62" s="3"/>
      <c r="AU62" s="3"/>
    </row>
    <row r="63" ht="30" customHeight="1">
      <c r="A63" s="49"/>
    </row>
    <row r="64" ht="30" customHeight="1">
      <c r="A64" s="49"/>
    </row>
    <row r="65" spans="1:44" ht="30" customHeight="1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2"/>
      <c r="AK65" s="52"/>
      <c r="AL65" s="52"/>
      <c r="AM65" s="52"/>
      <c r="AO65" s="54"/>
      <c r="AP65" s="54"/>
      <c r="AQ65" s="54"/>
      <c r="AR65" s="54"/>
    </row>
    <row r="66" spans="1:35" ht="30" customHeight="1">
      <c r="A66" s="55"/>
      <c r="B66" s="55"/>
      <c r="C66" s="55"/>
      <c r="D66" s="55"/>
      <c r="E66" s="55"/>
      <c r="F66" s="55"/>
      <c r="G66" s="55"/>
      <c r="H66" s="55"/>
      <c r="I66" s="55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1:35" ht="30" customHeight="1">
      <c r="A67" s="55"/>
      <c r="B67" s="55"/>
      <c r="C67" s="55"/>
      <c r="D67" s="55"/>
      <c r="E67" s="55"/>
      <c r="F67" s="55"/>
      <c r="G67" s="55"/>
      <c r="H67" s="55"/>
      <c r="I67" s="55"/>
      <c r="J67" s="57"/>
      <c r="K67" s="57"/>
      <c r="L67" s="57"/>
      <c r="M67" s="57"/>
      <c r="N67" s="58"/>
      <c r="O67" s="58"/>
      <c r="P67" s="58"/>
      <c r="Q67" s="58"/>
      <c r="R67" s="59"/>
      <c r="S67" s="59"/>
      <c r="T67" s="59"/>
      <c r="U67" s="59"/>
      <c r="V67" s="57"/>
      <c r="W67" s="57"/>
      <c r="X67" s="57"/>
      <c r="Y67" s="57"/>
      <c r="Z67" s="58"/>
      <c r="AA67" s="58"/>
      <c r="AB67" s="58"/>
      <c r="AC67" s="58"/>
      <c r="AD67" s="59"/>
      <c r="AE67" s="59"/>
      <c r="AF67" s="59"/>
      <c r="AG67" s="59"/>
      <c r="AH67" s="60"/>
      <c r="AI67" s="60"/>
    </row>
    <row r="68" spans="1:35" ht="30" customHeight="1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28"/>
      <c r="O68" s="28"/>
      <c r="P68" s="28"/>
      <c r="Q68" s="28"/>
      <c r="R68" s="61"/>
      <c r="S68" s="61"/>
      <c r="T68" s="62"/>
      <c r="U68" s="62"/>
      <c r="V68" s="62"/>
      <c r="W68" s="62"/>
      <c r="X68" s="62"/>
      <c r="Y68" s="62"/>
      <c r="Z68" s="28"/>
      <c r="AA68" s="28"/>
      <c r="AB68" s="28"/>
      <c r="AC68" s="28"/>
      <c r="AD68" s="63"/>
      <c r="AE68" s="63"/>
      <c r="AF68" s="62"/>
      <c r="AG68" s="60"/>
      <c r="AH68" s="33"/>
      <c r="AI68" s="33"/>
    </row>
    <row r="69" spans="1:35" ht="30" customHeight="1">
      <c r="A69" s="64"/>
      <c r="B69" s="60"/>
      <c r="C69" s="60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28"/>
      <c r="S69" s="3"/>
      <c r="T69" s="60"/>
      <c r="U69" s="33"/>
      <c r="V69" s="33"/>
      <c r="W69" s="60"/>
      <c r="X69" s="60"/>
      <c r="Y69" s="60"/>
      <c r="Z69" s="60"/>
      <c r="AA69" s="60"/>
      <c r="AB69" s="60"/>
      <c r="AC69" s="60"/>
      <c r="AD69" s="18"/>
      <c r="AE69" s="18"/>
      <c r="AF69" s="60"/>
      <c r="AG69" s="60"/>
      <c r="AH69" s="60"/>
      <c r="AI69" s="60"/>
    </row>
    <row r="70" spans="1:35" ht="30" customHeight="1">
      <c r="A70" s="49"/>
      <c r="B70" s="33"/>
      <c r="D70" s="33"/>
      <c r="E70" s="33"/>
      <c r="F70" s="33"/>
      <c r="G70" s="11"/>
      <c r="H70" s="11"/>
      <c r="I70" s="11"/>
      <c r="J70" s="11"/>
      <c r="K70" s="11"/>
      <c r="L70" s="11"/>
      <c r="M70" s="33"/>
      <c r="N70" s="33"/>
      <c r="O70" s="33"/>
      <c r="P70" s="33"/>
      <c r="Q70" s="33"/>
      <c r="R70" s="33"/>
      <c r="S70" s="33"/>
      <c r="T70" s="33"/>
      <c r="U70" s="33"/>
      <c r="V70" s="33"/>
      <c r="AF70" s="33"/>
      <c r="AI70" s="33"/>
    </row>
    <row r="71" spans="1:35" ht="30" customHeight="1">
      <c r="A71" s="49"/>
      <c r="B71" s="60"/>
      <c r="C71" s="60"/>
      <c r="D71" s="60"/>
      <c r="E71" s="59"/>
      <c r="F71" s="59"/>
      <c r="G71" s="59"/>
      <c r="H71" s="59"/>
      <c r="I71" s="59"/>
      <c r="J71" s="59"/>
      <c r="K71" s="59"/>
      <c r="L71" s="60"/>
      <c r="M71" s="59"/>
      <c r="N71" s="59"/>
      <c r="O71" s="59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</row>
    <row r="72" ht="30" customHeight="1">
      <c r="A72" s="49"/>
    </row>
    <row r="73" ht="30" customHeight="1">
      <c r="A73" s="49"/>
    </row>
    <row r="74" ht="30" customHeight="1">
      <c r="A74" s="49"/>
    </row>
    <row r="75" ht="30" customHeight="1">
      <c r="A75" s="49"/>
    </row>
    <row r="76" ht="30" customHeight="1">
      <c r="A76" s="49"/>
    </row>
    <row r="77" ht="30" customHeight="1">
      <c r="A77" s="49"/>
    </row>
    <row r="78" ht="30" customHeight="1">
      <c r="A78" s="49"/>
    </row>
    <row r="79" ht="30" customHeight="1">
      <c r="A79" s="49"/>
    </row>
    <row r="80" ht="30" customHeight="1">
      <c r="A80" s="49"/>
    </row>
    <row r="81" ht="30" customHeight="1">
      <c r="A81" s="49"/>
    </row>
    <row r="82" ht="30" customHeight="1">
      <c r="A82" s="49"/>
    </row>
    <row r="83" ht="30" customHeight="1">
      <c r="A83" s="49"/>
    </row>
    <row r="84" ht="30" customHeight="1">
      <c r="A84" s="49"/>
    </row>
    <row r="85" ht="30" customHeight="1">
      <c r="A85" s="49"/>
    </row>
    <row r="86" ht="30" customHeight="1">
      <c r="A86" s="49"/>
    </row>
    <row r="87" ht="30" customHeight="1">
      <c r="A87" s="49"/>
    </row>
    <row r="88" ht="30" customHeight="1">
      <c r="A88" s="49"/>
    </row>
    <row r="89" ht="30" customHeight="1">
      <c r="A89" s="49"/>
    </row>
    <row r="90" ht="30" customHeight="1">
      <c r="A90" s="49"/>
    </row>
    <row r="91" ht="30" customHeight="1">
      <c r="A91" s="49"/>
    </row>
    <row r="92" ht="30" customHeight="1">
      <c r="A92" s="49"/>
    </row>
    <row r="93" ht="30" customHeight="1">
      <c r="A93" s="49"/>
    </row>
    <row r="94" ht="30" customHeight="1">
      <c r="A94" s="49"/>
    </row>
    <row r="95" ht="30" customHeight="1">
      <c r="A95" s="49"/>
    </row>
    <row r="96" ht="30" customHeight="1">
      <c r="A96" s="49"/>
    </row>
    <row r="97" ht="30" customHeight="1">
      <c r="A97" s="49"/>
    </row>
    <row r="98" ht="30" customHeight="1">
      <c r="A98" s="49"/>
    </row>
    <row r="99" ht="30" customHeight="1">
      <c r="A99" s="49"/>
    </row>
    <row r="100" ht="30" customHeight="1">
      <c r="A100" s="49"/>
    </row>
    <row r="101" ht="30" customHeight="1">
      <c r="A101" s="49"/>
    </row>
    <row r="102" ht="30" customHeight="1">
      <c r="A102" s="49"/>
    </row>
  </sheetData>
  <sheetProtection password="CCE5" sheet="1" objects="1" scenarios="1" selectLockedCells="1" selectUnlockedCells="1"/>
  <printOptions/>
  <pageMargins left="0.2362204724409449" right="0.1968503937007874" top="0.38" bottom="0.4724409448818898" header="0.15748031496062992" footer="0.15748031496062992"/>
  <pageSetup orientation="landscape" paperSize="9" r:id="rId2"/>
  <headerFooter alignWithMargins="0">
    <oddFooter>&amp;C&amp;"Cordia New,ตัวหนา"&amp;14&amp;K03+000สำนักงานคลังเขต 7 นครปฐม  จัดทำขึ้นเพื่อ "ทดสอบคำนวณบำเหน็จบำนาญ" :&amp;F : 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tabColor theme="9" tint="-0.24997000396251678"/>
  </sheetPr>
  <dimension ref="A1:CV102"/>
  <sheetViews>
    <sheetView showGridLines="0" zoomScaleSheetLayoutView="80" zoomScalePageLayoutView="0" workbookViewId="0" topLeftCell="A7">
      <selection activeCell="Z19" sqref="Z19"/>
    </sheetView>
  </sheetViews>
  <sheetFormatPr defaultColWidth="9.00390625" defaultRowHeight="14.25"/>
  <cols>
    <col min="1" max="35" width="3.875" style="7" customWidth="1"/>
    <col min="36" max="64" width="3.875" style="7" hidden="1" customWidth="1"/>
    <col min="65" max="70" width="3.875" style="7" customWidth="1"/>
    <col min="71" max="100" width="5.75390625" style="7" customWidth="1"/>
    <col min="101" max="16384" width="9.00390625" style="7" customWidth="1"/>
  </cols>
  <sheetData>
    <row r="1" spans="1:100" ht="25.5" customHeight="1">
      <c r="A1" s="6"/>
      <c r="B1" s="10" t="s">
        <v>55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144" t="s">
        <v>12</v>
      </c>
      <c r="AC1" s="145"/>
      <c r="AD1" s="145"/>
      <c r="AE1" s="145"/>
      <c r="AF1" s="145"/>
      <c r="AG1" s="145"/>
      <c r="AH1" s="145"/>
      <c r="AI1" s="146"/>
      <c r="AJ1" s="6"/>
      <c r="AR1" s="8"/>
      <c r="AS1" s="11"/>
      <c r="AT1" s="11"/>
      <c r="AU1" s="11"/>
      <c r="AV1" s="11"/>
      <c r="AW1" s="60"/>
      <c r="AX1" s="64"/>
      <c r="AY1" s="11"/>
      <c r="AZ1" s="11"/>
      <c r="BA1" s="11"/>
      <c r="BB1" s="11"/>
      <c r="BC1" s="11"/>
      <c r="BD1" s="11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</row>
    <row r="2" spans="1:57" ht="25.5" customHeight="1">
      <c r="A2" s="9"/>
      <c r="B2" s="10" t="s">
        <v>26</v>
      </c>
      <c r="AB2" s="147"/>
      <c r="AC2" s="148"/>
      <c r="AD2" s="148"/>
      <c r="AE2" s="148"/>
      <c r="AF2" s="148"/>
      <c r="AG2" s="148"/>
      <c r="AH2" s="148"/>
      <c r="AI2" s="149"/>
      <c r="AS2" s="3"/>
      <c r="AT2" s="3"/>
      <c r="AU2" s="3"/>
      <c r="AV2" s="3"/>
      <c r="AW2" s="11"/>
      <c r="AX2" s="26"/>
      <c r="AY2" s="3"/>
      <c r="AZ2" s="3"/>
      <c r="BA2" s="3"/>
      <c r="BB2" s="3"/>
      <c r="BC2" s="3"/>
      <c r="BD2" s="3"/>
      <c r="BE2" s="12"/>
    </row>
    <row r="3" spans="1:57" ht="25.5" customHeight="1">
      <c r="A3" s="9"/>
      <c r="B3" s="13" t="s">
        <v>3</v>
      </c>
      <c r="C3" s="14"/>
      <c r="D3" s="14"/>
      <c r="E3" s="14"/>
      <c r="F3" s="14"/>
      <c r="G3" s="14"/>
      <c r="H3" s="14"/>
      <c r="I3" s="14"/>
      <c r="J3" s="14"/>
      <c r="K3" s="14"/>
      <c r="M3" s="31"/>
      <c r="N3" s="4"/>
      <c r="O3" s="4"/>
      <c r="P3" s="4"/>
      <c r="Q3" s="4"/>
      <c r="R3" s="14"/>
      <c r="AB3" s="147"/>
      <c r="AC3" s="148"/>
      <c r="AD3" s="148"/>
      <c r="AE3" s="148"/>
      <c r="AF3" s="148"/>
      <c r="AG3" s="148"/>
      <c r="AH3" s="148"/>
      <c r="AI3" s="149"/>
      <c r="AK3" s="15"/>
      <c r="AS3" s="83"/>
      <c r="AT3" s="83"/>
      <c r="AU3" s="83"/>
      <c r="AV3" s="83"/>
      <c r="AW3" s="11"/>
      <c r="AX3" s="26"/>
      <c r="AY3" s="3"/>
      <c r="AZ3" s="3"/>
      <c r="BA3" s="3"/>
      <c r="BB3" s="3"/>
      <c r="BC3" s="3"/>
      <c r="BD3" s="3"/>
      <c r="BE3" s="12"/>
    </row>
    <row r="4" spans="1:56" ht="25.5" customHeight="1">
      <c r="A4" s="9"/>
      <c r="B4" s="16" t="s">
        <v>4</v>
      </c>
      <c r="C4" s="17" t="s">
        <v>10</v>
      </c>
      <c r="D4" s="14"/>
      <c r="E4" s="14"/>
      <c r="F4" s="14"/>
      <c r="G4" s="229">
        <v>29260</v>
      </c>
      <c r="H4" s="230"/>
      <c r="I4" s="230"/>
      <c r="J4" s="231"/>
      <c r="K4" s="17" t="s">
        <v>11</v>
      </c>
      <c r="M4" s="73"/>
      <c r="N4" s="3"/>
      <c r="O4" s="3"/>
      <c r="P4" s="3"/>
      <c r="Q4" s="3"/>
      <c r="R4" s="14"/>
      <c r="S4" s="73"/>
      <c r="T4" s="3"/>
      <c r="U4" s="3"/>
      <c r="V4" s="3"/>
      <c r="W4" s="3"/>
      <c r="AB4" s="147"/>
      <c r="AC4" s="148"/>
      <c r="AD4" s="148"/>
      <c r="AE4" s="148"/>
      <c r="AF4" s="148"/>
      <c r="AG4" s="148"/>
      <c r="AH4" s="148"/>
      <c r="AI4" s="149"/>
      <c r="AK4" s="15"/>
      <c r="AS4" s="18"/>
      <c r="AT4" s="18"/>
      <c r="AU4" s="18"/>
      <c r="AV4" s="18"/>
      <c r="AW4" s="19"/>
      <c r="AX4" s="26"/>
      <c r="AY4" s="3"/>
      <c r="AZ4" s="3"/>
      <c r="BA4" s="3"/>
      <c r="BB4" s="3"/>
      <c r="BC4" s="3"/>
      <c r="BD4" s="3"/>
    </row>
    <row r="5" spans="1:56" ht="33" customHeight="1">
      <c r="A5" s="9"/>
      <c r="B5" s="16" t="s">
        <v>5</v>
      </c>
      <c r="C5" s="17" t="s">
        <v>27</v>
      </c>
      <c r="D5" s="14"/>
      <c r="E5" s="14"/>
      <c r="F5" s="14"/>
      <c r="G5" s="14"/>
      <c r="H5" s="14"/>
      <c r="I5" s="14"/>
      <c r="J5" s="14"/>
      <c r="K5" s="14"/>
      <c r="M5" s="73"/>
      <c r="N5" s="3"/>
      <c r="O5" s="3"/>
      <c r="P5" s="3"/>
      <c r="Q5" s="77" t="s">
        <v>0</v>
      </c>
      <c r="R5" s="132" t="s">
        <v>1</v>
      </c>
      <c r="S5" s="232"/>
      <c r="T5" s="132" t="s">
        <v>2</v>
      </c>
      <c r="U5" s="232"/>
      <c r="V5" s="79"/>
      <c r="W5" s="233" t="s">
        <v>41</v>
      </c>
      <c r="X5" s="234"/>
      <c r="Y5" s="234"/>
      <c r="Z5" s="235"/>
      <c r="AB5" s="147"/>
      <c r="AC5" s="148"/>
      <c r="AD5" s="148"/>
      <c r="AE5" s="148"/>
      <c r="AF5" s="148"/>
      <c r="AG5" s="148"/>
      <c r="AH5" s="148"/>
      <c r="AI5" s="149"/>
      <c r="AK5" s="128" t="s">
        <v>30</v>
      </c>
      <c r="AL5" s="153"/>
      <c r="AM5" s="153"/>
      <c r="AN5" s="153"/>
      <c r="AO5" s="154"/>
      <c r="AP5" s="19"/>
      <c r="AQ5" s="19"/>
      <c r="AR5" s="26"/>
      <c r="AS5" s="26"/>
      <c r="AT5" s="26"/>
      <c r="AV5" s="158" t="s">
        <v>37</v>
      </c>
      <c r="AW5" s="158"/>
      <c r="AX5" s="158"/>
      <c r="AY5" s="158"/>
      <c r="AZ5" s="19"/>
      <c r="BA5" s="19"/>
      <c r="BB5" s="26"/>
      <c r="BC5" s="26"/>
      <c r="BD5" s="26"/>
    </row>
    <row r="6" spans="1:56" ht="25.5" customHeight="1">
      <c r="A6" s="9"/>
      <c r="B6" s="78"/>
      <c r="C6" s="17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71">
        <v>15</v>
      </c>
      <c r="R6" s="227">
        <v>4</v>
      </c>
      <c r="S6" s="228"/>
      <c r="T6" s="227">
        <v>26</v>
      </c>
      <c r="U6" s="228"/>
      <c r="W6" s="223">
        <f>IF(OR(G4=0,Q6=0,R6=0,T6=0),"-",AK11)</f>
        <v>26</v>
      </c>
      <c r="X6" s="224"/>
      <c r="Y6" s="224"/>
      <c r="Z6" s="225"/>
      <c r="AA6" s="17" t="s">
        <v>2</v>
      </c>
      <c r="AB6" s="150"/>
      <c r="AC6" s="151"/>
      <c r="AD6" s="151"/>
      <c r="AE6" s="151"/>
      <c r="AF6" s="151"/>
      <c r="AG6" s="151"/>
      <c r="AH6" s="151"/>
      <c r="AI6" s="152"/>
      <c r="AK6" s="72" t="s">
        <v>0</v>
      </c>
      <c r="AL6" s="142" t="s">
        <v>1</v>
      </c>
      <c r="AM6" s="143"/>
      <c r="AN6" s="142" t="s">
        <v>2</v>
      </c>
      <c r="AO6" s="143"/>
      <c r="AP6" s="4"/>
      <c r="AQ6" s="4"/>
      <c r="AR6" s="26"/>
      <c r="AS6" s="11"/>
      <c r="AT6" s="11"/>
      <c r="AU6" s="31"/>
      <c r="AV6" s="159" t="s">
        <v>1</v>
      </c>
      <c r="AW6" s="159"/>
      <c r="AX6" s="159" t="s">
        <v>2</v>
      </c>
      <c r="AY6" s="159"/>
      <c r="AZ6" s="4"/>
      <c r="BA6" s="4"/>
      <c r="BB6" s="26"/>
      <c r="BC6" s="11"/>
      <c r="BD6" s="26"/>
    </row>
    <row r="7" spans="1:56" ht="33" customHeight="1">
      <c r="A7" s="9"/>
      <c r="B7" s="16" t="s">
        <v>6</v>
      </c>
      <c r="C7" s="17" t="s">
        <v>28</v>
      </c>
      <c r="D7" s="20"/>
      <c r="E7" s="21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75"/>
      <c r="S7" s="3"/>
      <c r="T7" s="3"/>
      <c r="U7" s="76"/>
      <c r="AK7" s="100">
        <f>Q6</f>
        <v>15</v>
      </c>
      <c r="AL7" s="163">
        <f>R6</f>
        <v>4</v>
      </c>
      <c r="AM7" s="164"/>
      <c r="AN7" s="163">
        <f>T6</f>
        <v>26</v>
      </c>
      <c r="AO7" s="164"/>
      <c r="AP7" s="22"/>
      <c r="AQ7" s="22"/>
      <c r="AR7" s="26"/>
      <c r="AS7" s="3"/>
      <c r="AT7" s="3" t="s">
        <v>17</v>
      </c>
      <c r="AU7" s="73"/>
      <c r="AV7" s="165">
        <v>9</v>
      </c>
      <c r="AW7" s="165"/>
      <c r="AX7" s="165">
        <v>2557</v>
      </c>
      <c r="AY7" s="165"/>
      <c r="AZ7" s="22"/>
      <c r="BA7" s="22"/>
      <c r="BB7" s="26"/>
      <c r="BC7" s="3"/>
      <c r="BD7" s="26"/>
    </row>
    <row r="8" spans="1:56" ht="25.5" customHeight="1">
      <c r="A8" s="9"/>
      <c r="B8" s="14"/>
      <c r="C8" s="14"/>
      <c r="R8" s="142" t="s">
        <v>1</v>
      </c>
      <c r="S8" s="143"/>
      <c r="T8" s="142" t="s">
        <v>2</v>
      </c>
      <c r="U8" s="143"/>
      <c r="AA8" s="142" t="s">
        <v>16</v>
      </c>
      <c r="AB8" s="226"/>
      <c r="AC8" s="226"/>
      <c r="AD8" s="143"/>
      <c r="AK8" s="84">
        <f>AK7</f>
        <v>15</v>
      </c>
      <c r="AL8" s="155">
        <f>AL7*30</f>
        <v>120</v>
      </c>
      <c r="AM8" s="156"/>
      <c r="AN8" s="155">
        <f>AN7*360</f>
        <v>9360</v>
      </c>
      <c r="AO8" s="156"/>
      <c r="AP8" s="58"/>
      <c r="AQ8" s="22"/>
      <c r="AR8" s="26"/>
      <c r="AS8" s="83"/>
      <c r="AT8" s="83" t="s">
        <v>38</v>
      </c>
      <c r="AU8" s="73"/>
      <c r="AV8" s="157">
        <f>R9</f>
        <v>10</v>
      </c>
      <c r="AW8" s="157"/>
      <c r="AX8" s="157">
        <f>T9</f>
        <v>2555</v>
      </c>
      <c r="AY8" s="157"/>
      <c r="AZ8" s="58"/>
      <c r="BA8" s="22"/>
      <c r="BB8" s="26"/>
      <c r="BC8" s="83"/>
      <c r="BD8" s="26"/>
    </row>
    <row r="9" spans="1:56" ht="25.5" customHeight="1">
      <c r="A9" s="9"/>
      <c r="D9" s="17" t="s">
        <v>19</v>
      </c>
      <c r="E9" s="14"/>
      <c r="F9" s="14"/>
      <c r="G9" s="217">
        <v>12827.63</v>
      </c>
      <c r="H9" s="218"/>
      <c r="I9" s="218"/>
      <c r="J9" s="219"/>
      <c r="K9" s="17" t="s">
        <v>11</v>
      </c>
      <c r="M9" s="17" t="s">
        <v>35</v>
      </c>
      <c r="R9" s="221">
        <v>10</v>
      </c>
      <c r="S9" s="222"/>
      <c r="T9" s="221">
        <v>2555</v>
      </c>
      <c r="U9" s="222"/>
      <c r="W9" s="17" t="s">
        <v>36</v>
      </c>
      <c r="AA9" s="223">
        <f>IF(OR(R9=0,T9=0),"-",AV11)</f>
        <v>24</v>
      </c>
      <c r="AB9" s="224"/>
      <c r="AC9" s="224"/>
      <c r="AD9" s="225"/>
      <c r="AE9" s="17" t="s">
        <v>1</v>
      </c>
      <c r="AJ9" s="26"/>
      <c r="AK9" s="177">
        <f>AK8+AL8+AN8</f>
        <v>9495</v>
      </c>
      <c r="AL9" s="178"/>
      <c r="AM9" s="178"/>
      <c r="AN9" s="178"/>
      <c r="AO9" s="179"/>
      <c r="AP9" s="11" t="s">
        <v>31</v>
      </c>
      <c r="AQ9" s="26"/>
      <c r="AR9" s="26"/>
      <c r="AS9" s="26"/>
      <c r="AT9" s="26"/>
      <c r="AU9" s="54"/>
      <c r="AV9" s="171">
        <f>AV7-AV8</f>
        <v>-1</v>
      </c>
      <c r="AW9" s="171"/>
      <c r="AX9" s="171">
        <f>AX7-AX8</f>
        <v>2</v>
      </c>
      <c r="AY9" s="171"/>
      <c r="AZ9" s="11" t="s">
        <v>40</v>
      </c>
      <c r="BA9" s="26"/>
      <c r="BB9" s="26"/>
      <c r="BC9" s="26"/>
      <c r="BD9" s="26"/>
    </row>
    <row r="10" spans="1:56" ht="25.5" customHeight="1">
      <c r="A10" s="9"/>
      <c r="AJ10" s="26"/>
      <c r="AK10" s="184">
        <f>AK9/360</f>
        <v>26.375</v>
      </c>
      <c r="AL10" s="185"/>
      <c r="AM10" s="185"/>
      <c r="AN10" s="185"/>
      <c r="AO10" s="186"/>
      <c r="AP10" s="11" t="s">
        <v>15</v>
      </c>
      <c r="AQ10" s="26"/>
      <c r="AR10" s="26"/>
      <c r="AS10" s="26"/>
      <c r="AT10" s="26"/>
      <c r="AU10" s="99"/>
      <c r="AV10" s="171">
        <f>AV9</f>
        <v>-1</v>
      </c>
      <c r="AW10" s="171"/>
      <c r="AX10" s="171">
        <f>AX9*12</f>
        <v>24</v>
      </c>
      <c r="AY10" s="171"/>
      <c r="AZ10" s="11" t="s">
        <v>39</v>
      </c>
      <c r="BA10" s="26"/>
      <c r="BB10" s="26"/>
      <c r="BC10" s="26"/>
      <c r="BD10" s="26"/>
    </row>
    <row r="11" spans="2:56" ht="29.25" customHeight="1">
      <c r="B11" s="16" t="s">
        <v>7</v>
      </c>
      <c r="C11" s="17" t="s">
        <v>56</v>
      </c>
      <c r="D11" s="14"/>
      <c r="E11" s="24"/>
      <c r="F11" s="75"/>
      <c r="G11" s="26"/>
      <c r="H11" s="31"/>
      <c r="I11" s="4"/>
      <c r="J11" s="112"/>
      <c r="K11" s="4"/>
      <c r="L11" s="4"/>
      <c r="M11" s="75"/>
      <c r="N11" s="14"/>
      <c r="O11" s="14"/>
      <c r="P11" s="172">
        <f>IF(OR(G4=0,Q6=0,R6=0,T6=0),"-",AR17)</f>
        <v>15215.2</v>
      </c>
      <c r="Q11" s="173"/>
      <c r="R11" s="173"/>
      <c r="S11" s="174"/>
      <c r="U11" s="17" t="s">
        <v>49</v>
      </c>
      <c r="AC11" s="172">
        <f>IF(OR(G4=0,Q6=0,R6=0,T6=0),"-",BF21)</f>
        <v>365164.80000000005</v>
      </c>
      <c r="AD11" s="175"/>
      <c r="AE11" s="175"/>
      <c r="AF11" s="175"/>
      <c r="AG11" s="176"/>
      <c r="AH11" s="17" t="s">
        <v>11</v>
      </c>
      <c r="AJ11" s="26"/>
      <c r="AK11" s="177">
        <f>ROUND(AK10,0)</f>
        <v>26</v>
      </c>
      <c r="AL11" s="178"/>
      <c r="AM11" s="178"/>
      <c r="AN11" s="178"/>
      <c r="AO11" s="179"/>
      <c r="AP11" s="11" t="s">
        <v>32</v>
      </c>
      <c r="AQ11" s="26"/>
      <c r="AR11" s="26"/>
      <c r="AS11" s="26"/>
      <c r="AT11" s="26"/>
      <c r="AU11" s="54"/>
      <c r="AV11" s="180">
        <f>(AV10+AX10)+1</f>
        <v>24</v>
      </c>
      <c r="AW11" s="181"/>
      <c r="AX11" s="181"/>
      <c r="AY11" s="182"/>
      <c r="AZ11" s="11" t="s">
        <v>16</v>
      </c>
      <c r="BA11" s="26"/>
      <c r="BB11" s="26"/>
      <c r="BC11" s="26"/>
      <c r="BD11" s="26"/>
    </row>
    <row r="12" spans="2:56" ht="29.25" customHeight="1">
      <c r="B12" s="16" t="s">
        <v>8</v>
      </c>
      <c r="C12" s="17" t="s">
        <v>48</v>
      </c>
      <c r="P12" s="172">
        <f>G9</f>
        <v>12827.63</v>
      </c>
      <c r="Q12" s="173"/>
      <c r="R12" s="173"/>
      <c r="S12" s="174"/>
      <c r="U12" s="17" t="s">
        <v>49</v>
      </c>
      <c r="AC12" s="172">
        <f>IF(OR(G9=0,R9=0,T9=0),"-",BF22)</f>
        <v>307863.12</v>
      </c>
      <c r="AD12" s="175"/>
      <c r="AE12" s="175"/>
      <c r="AF12" s="175"/>
      <c r="AG12" s="176"/>
      <c r="AH12" s="17" t="s">
        <v>11</v>
      </c>
      <c r="AJ12" s="26"/>
      <c r="AK12" s="60"/>
      <c r="AL12" s="60"/>
      <c r="AM12" s="11"/>
      <c r="AN12" s="11"/>
      <c r="AO12" s="11"/>
      <c r="AP12" s="11"/>
      <c r="AQ12" s="11"/>
      <c r="AR12" s="26"/>
      <c r="AS12" s="11"/>
      <c r="AT12" s="11"/>
      <c r="AU12" s="11"/>
      <c r="AV12" s="11"/>
      <c r="AW12" s="26"/>
      <c r="AX12" s="26"/>
      <c r="AY12" s="26"/>
      <c r="AZ12" s="26"/>
      <c r="BA12" s="26"/>
      <c r="BB12" s="26"/>
      <c r="BC12" s="26"/>
      <c r="BD12" s="26"/>
    </row>
    <row r="13" spans="2:56" ht="29.25" customHeight="1">
      <c r="B13" s="16" t="s">
        <v>13</v>
      </c>
      <c r="C13" s="17" t="s">
        <v>57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Z13" s="17" t="s">
        <v>19</v>
      </c>
      <c r="AC13" s="172">
        <f>IF(OR(G4=0,Q6=0,R6=0,T6=0,G9=0,R9=0,T9=0),"-",BF23)</f>
        <v>57301.68000000005</v>
      </c>
      <c r="AD13" s="175"/>
      <c r="AE13" s="175"/>
      <c r="AF13" s="175"/>
      <c r="AG13" s="176"/>
      <c r="AH13" s="17" t="s">
        <v>11</v>
      </c>
      <c r="AJ13" s="26"/>
      <c r="AK13" s="11"/>
      <c r="AL13" s="11"/>
      <c r="AM13" s="73"/>
      <c r="AN13" s="3"/>
      <c r="AO13" s="3"/>
      <c r="AP13" s="3"/>
      <c r="AQ13" s="3"/>
      <c r="AR13" s="26"/>
      <c r="AS13" s="3"/>
      <c r="AT13" s="3"/>
      <c r="AU13" s="3"/>
      <c r="AV13" s="3"/>
      <c r="AW13" s="11"/>
      <c r="AX13" s="26"/>
      <c r="AY13" s="26"/>
      <c r="AZ13" s="26"/>
      <c r="BA13" s="26"/>
      <c r="BB13" s="26"/>
      <c r="BC13" s="26"/>
      <c r="BD13" s="26"/>
    </row>
    <row r="14" spans="2:56" ht="29.25" customHeight="1">
      <c r="B14" s="16" t="s">
        <v>14</v>
      </c>
      <c r="C14" s="23" t="s">
        <v>9</v>
      </c>
      <c r="D14" s="21" t="s">
        <v>29</v>
      </c>
      <c r="Z14" s="17" t="s">
        <v>19</v>
      </c>
      <c r="AC14" s="217">
        <v>290255.33</v>
      </c>
      <c r="AD14" s="218"/>
      <c r="AE14" s="218"/>
      <c r="AF14" s="218"/>
      <c r="AG14" s="219"/>
      <c r="AH14" s="17" t="s">
        <v>11</v>
      </c>
      <c r="AJ14" s="26"/>
      <c r="AK14" s="158" t="s">
        <v>42</v>
      </c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83"/>
      <c r="AW14" s="11"/>
      <c r="AX14" s="26"/>
      <c r="AY14" s="26"/>
      <c r="AZ14" s="26"/>
      <c r="BA14" s="26"/>
      <c r="BB14" s="26"/>
      <c r="BC14" s="26"/>
      <c r="BD14" s="26"/>
    </row>
    <row r="15" spans="36:69" ht="25.5" customHeight="1">
      <c r="AJ15" s="26"/>
      <c r="AK15" s="220" t="s">
        <v>10</v>
      </c>
      <c r="AL15" s="220"/>
      <c r="AM15" s="220"/>
      <c r="AN15" s="220"/>
      <c r="AO15" s="191" t="s">
        <v>33</v>
      </c>
      <c r="AP15" s="191"/>
      <c r="AQ15" s="191"/>
      <c r="AR15" s="183" t="s">
        <v>34</v>
      </c>
      <c r="AS15" s="183"/>
      <c r="AT15" s="183"/>
      <c r="AU15" s="183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</row>
    <row r="16" spans="3:69" ht="25.5" customHeight="1">
      <c r="C16" s="23" t="s">
        <v>18</v>
      </c>
      <c r="D16" s="21" t="s">
        <v>51</v>
      </c>
      <c r="W16" s="172">
        <f>IF(OR($G$4=0,$Q$6=0,$R$6=0,$T$6=0,$G$9=0,$R$9=0,$T$9=0,$AC$14=0),"-",AS23)</f>
        <v>2387.5700000000015</v>
      </c>
      <c r="X16" s="175"/>
      <c r="Y16" s="175"/>
      <c r="Z16" s="175"/>
      <c r="AA16" s="176"/>
      <c r="AB16" s="17" t="s">
        <v>11</v>
      </c>
      <c r="AE16" s="17"/>
      <c r="AJ16" s="26"/>
      <c r="AK16" s="196">
        <f>G4</f>
        <v>29260</v>
      </c>
      <c r="AL16" s="196"/>
      <c r="AM16" s="196"/>
      <c r="AN16" s="196"/>
      <c r="AO16" s="197">
        <f>AK11</f>
        <v>26</v>
      </c>
      <c r="AP16" s="198"/>
      <c r="AQ16" s="198"/>
      <c r="AR16" s="199">
        <f>(AK16*AO16)/50</f>
        <v>15215.2</v>
      </c>
      <c r="AS16" s="199"/>
      <c r="AT16" s="199"/>
      <c r="AU16" s="199"/>
      <c r="AV16" s="11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</row>
    <row r="17" spans="4:69" ht="25.5" customHeight="1">
      <c r="D17" s="21" t="s">
        <v>52</v>
      </c>
      <c r="G17" s="172" t="str">
        <f>IF(OR($G$4=0,$Q$6=0,$R$6=0,$T$6=0,$G$9=0,$R$9=0,$T$9=0,$AC$14=0),"-",AS25)</f>
        <v>ต้องส่งเงินคืนส่วนราชการผู้เบิก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T17" s="21" t="s">
        <v>53</v>
      </c>
      <c r="W17" s="172">
        <f>IF(OR($G$4=0,$Q$6=0,$R$6=0,$T$6=0,$G$9=0,$R$9=0,$T$9=0,$AC$14=0),"-",BF27)</f>
        <v>232953.64999999997</v>
      </c>
      <c r="X17" s="175"/>
      <c r="Y17" s="175"/>
      <c r="Z17" s="175"/>
      <c r="AA17" s="176"/>
      <c r="AB17" s="17" t="s">
        <v>11</v>
      </c>
      <c r="AJ17" s="26"/>
      <c r="AK17" s="33"/>
      <c r="AL17" s="60"/>
      <c r="AM17" s="64"/>
      <c r="AN17" s="58"/>
      <c r="AO17" s="58"/>
      <c r="AP17" s="58"/>
      <c r="AQ17" s="58"/>
      <c r="AR17" s="187">
        <f>IF(AR16&gt;AK16,AK16,AR16)</f>
        <v>15215.2</v>
      </c>
      <c r="AS17" s="188"/>
      <c r="AT17" s="188"/>
      <c r="AU17" s="189"/>
      <c r="AV17" s="3"/>
      <c r="AW17" s="11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</row>
    <row r="18" spans="1:69" ht="25.5" customHeight="1">
      <c r="A18" s="104"/>
      <c r="AJ18" s="26"/>
      <c r="AK18" s="33"/>
      <c r="AL18" s="60"/>
      <c r="AM18" s="64"/>
      <c r="AN18" s="58"/>
      <c r="AO18" s="58"/>
      <c r="AP18" s="58"/>
      <c r="AQ18" s="58"/>
      <c r="AR18" s="26"/>
      <c r="AS18" s="83"/>
      <c r="AT18" s="83"/>
      <c r="AU18" s="83"/>
      <c r="AV18" s="83"/>
      <c r="AW18" s="11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</row>
    <row r="19" spans="36:69" ht="25.5" customHeight="1">
      <c r="AJ19" s="26"/>
      <c r="AK19" s="11"/>
      <c r="AL19" s="11"/>
      <c r="AM19" s="64"/>
      <c r="AN19" s="58"/>
      <c r="AO19" s="58"/>
      <c r="AP19" s="58"/>
      <c r="AQ19" s="58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</row>
    <row r="20" spans="1:69" ht="25.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11"/>
      <c r="AL20" s="11"/>
      <c r="AM20" s="73"/>
      <c r="AN20" s="3"/>
      <c r="AO20" s="3"/>
      <c r="AP20" s="3"/>
      <c r="AQ20" s="3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</row>
    <row r="21" spans="1:69" ht="25.5" customHeight="1">
      <c r="A21" s="105"/>
      <c r="B21" s="26"/>
      <c r="C21" s="26"/>
      <c r="D21" s="26"/>
      <c r="E21" s="49"/>
      <c r="F21" s="26"/>
      <c r="G21" s="26"/>
      <c r="H21" s="73"/>
      <c r="I21" s="3"/>
      <c r="J21" s="3"/>
      <c r="K21" s="3"/>
      <c r="L21" s="3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33" t="s">
        <v>43</v>
      </c>
      <c r="AL21" s="26"/>
      <c r="AM21" s="11"/>
      <c r="AN21" s="11"/>
      <c r="AO21" s="26"/>
      <c r="AP21" s="26"/>
      <c r="AQ21" s="26"/>
      <c r="AR21" s="11"/>
      <c r="AS21" s="205">
        <f>AR17</f>
        <v>15215.2</v>
      </c>
      <c r="AT21" s="206"/>
      <c r="AU21" s="206"/>
      <c r="AV21" s="207"/>
      <c r="AW21" s="101" t="s">
        <v>46</v>
      </c>
      <c r="AX21" s="101"/>
      <c r="AZ21" s="208">
        <f>AV11</f>
        <v>24</v>
      </c>
      <c r="BA21" s="209"/>
      <c r="BB21" s="33" t="s">
        <v>1</v>
      </c>
      <c r="BC21" s="81"/>
      <c r="BD21" s="102" t="s">
        <v>47</v>
      </c>
      <c r="BE21" s="81"/>
      <c r="BF21" s="210">
        <f>AS21*AZ21</f>
        <v>365164.80000000005</v>
      </c>
      <c r="BG21" s="211"/>
      <c r="BH21" s="211"/>
      <c r="BI21" s="212"/>
      <c r="BJ21" s="26"/>
      <c r="BK21" s="26"/>
      <c r="BL21" s="26"/>
      <c r="BM21" s="26"/>
      <c r="BN21" s="26"/>
      <c r="BO21" s="26"/>
      <c r="BP21" s="26"/>
      <c r="BQ21" s="26"/>
    </row>
    <row r="22" spans="1:69" ht="25.5" customHeight="1">
      <c r="A22" s="60"/>
      <c r="B22" s="60"/>
      <c r="C22" s="60"/>
      <c r="D22" s="60"/>
      <c r="E22" s="60"/>
      <c r="F22" s="60"/>
      <c r="G22" s="60"/>
      <c r="H22" s="26"/>
      <c r="I22" s="26"/>
      <c r="J22" s="26"/>
      <c r="K22" s="26"/>
      <c r="L22" s="26"/>
      <c r="M22" s="48"/>
      <c r="N22" s="33"/>
      <c r="O22" s="33"/>
      <c r="P22" s="33"/>
      <c r="Q22" s="33"/>
      <c r="R22" s="33"/>
      <c r="S22" s="26"/>
      <c r="T22" s="31"/>
      <c r="U22" s="4"/>
      <c r="V22" s="3"/>
      <c r="W22" s="4"/>
      <c r="X22" s="4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43" t="s">
        <v>44</v>
      </c>
      <c r="AL22" s="59"/>
      <c r="AM22" s="59"/>
      <c r="AN22" s="59"/>
      <c r="AO22" s="60"/>
      <c r="AP22" s="59"/>
      <c r="AQ22" s="59"/>
      <c r="AR22" s="59"/>
      <c r="AS22" s="205">
        <f>G9</f>
        <v>12827.63</v>
      </c>
      <c r="AT22" s="206"/>
      <c r="AU22" s="206"/>
      <c r="AV22" s="207"/>
      <c r="AW22" s="101" t="s">
        <v>46</v>
      </c>
      <c r="AX22" s="76"/>
      <c r="AY22" s="26"/>
      <c r="AZ22" s="208">
        <f>AV11</f>
        <v>24</v>
      </c>
      <c r="BA22" s="209"/>
      <c r="BB22" s="33" t="s">
        <v>1</v>
      </c>
      <c r="BC22" s="26"/>
      <c r="BD22" s="102" t="s">
        <v>47</v>
      </c>
      <c r="BE22" s="18"/>
      <c r="BF22" s="210">
        <f>AS22*AZ22</f>
        <v>307863.12</v>
      </c>
      <c r="BG22" s="211"/>
      <c r="BH22" s="211"/>
      <c r="BI22" s="212"/>
      <c r="BJ22" s="26"/>
      <c r="BK22" s="3"/>
      <c r="BL22" s="3"/>
      <c r="BM22" s="3"/>
      <c r="BN22" s="85"/>
      <c r="BO22" s="87"/>
      <c r="BP22" s="85"/>
      <c r="BQ22" s="85"/>
    </row>
    <row r="23" spans="1:69" ht="25.5" customHeight="1">
      <c r="A23" s="10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48"/>
      <c r="N23" s="33"/>
      <c r="O23" s="33"/>
      <c r="P23" s="33"/>
      <c r="Q23" s="33"/>
      <c r="R23" s="33"/>
      <c r="S23" s="33"/>
      <c r="T23" s="70"/>
      <c r="U23" s="11"/>
      <c r="V23" s="3"/>
      <c r="W23" s="3"/>
      <c r="X23" s="3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43" t="s">
        <v>45</v>
      </c>
      <c r="AL23" s="59"/>
      <c r="AM23" s="59"/>
      <c r="AN23" s="59"/>
      <c r="AO23" s="60"/>
      <c r="AP23" s="43" t="s">
        <v>54</v>
      </c>
      <c r="AQ23" s="59"/>
      <c r="AR23" s="59"/>
      <c r="AS23" s="205">
        <f>AS21-AS22</f>
        <v>2387.5700000000015</v>
      </c>
      <c r="AT23" s="206"/>
      <c r="AU23" s="206"/>
      <c r="AV23" s="207"/>
      <c r="AW23" s="101" t="s">
        <v>46</v>
      </c>
      <c r="AX23" s="3"/>
      <c r="AY23" s="3"/>
      <c r="AZ23" s="3"/>
      <c r="BA23" s="88"/>
      <c r="BB23" s="28"/>
      <c r="BC23" s="28"/>
      <c r="BD23" s="102" t="s">
        <v>47</v>
      </c>
      <c r="BE23" s="18"/>
      <c r="BF23" s="172">
        <f>BF21-BF22</f>
        <v>57301.68000000005</v>
      </c>
      <c r="BG23" s="173"/>
      <c r="BH23" s="173"/>
      <c r="BI23" s="174"/>
      <c r="BJ23" s="28"/>
      <c r="BK23" s="28"/>
      <c r="BL23" s="28"/>
      <c r="BM23" s="28"/>
      <c r="BN23" s="28"/>
      <c r="BO23" s="28"/>
      <c r="BP23" s="28"/>
      <c r="BQ23" s="28"/>
    </row>
    <row r="24" spans="1:73" ht="25.5" customHeight="1">
      <c r="A24" s="49"/>
      <c r="B24" s="26"/>
      <c r="C24" s="26"/>
      <c r="D24" s="26"/>
      <c r="E24" s="49"/>
      <c r="F24" s="26"/>
      <c r="G24" s="26"/>
      <c r="H24" s="73"/>
      <c r="I24" s="3"/>
      <c r="J24" s="3"/>
      <c r="K24" s="3"/>
      <c r="L24" s="3"/>
      <c r="M24" s="26"/>
      <c r="N24" s="26"/>
      <c r="O24" s="26"/>
      <c r="P24" s="98"/>
      <c r="Q24" s="98"/>
      <c r="R24" s="98"/>
      <c r="S24" s="98"/>
      <c r="T24" s="26"/>
      <c r="U24" s="98"/>
      <c r="V24" s="98"/>
      <c r="W24" s="98"/>
      <c r="X24" s="98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3" t="s">
        <v>9</v>
      </c>
      <c r="AL24" s="28" t="s">
        <v>50</v>
      </c>
      <c r="AM24" s="59"/>
      <c r="AN24" s="59"/>
      <c r="AO24" s="60"/>
      <c r="AP24" s="59"/>
      <c r="AQ24" s="59"/>
      <c r="AR24" s="59"/>
      <c r="AS24" s="59"/>
      <c r="AT24" s="26"/>
      <c r="AU24" s="26"/>
      <c r="AV24" s="26"/>
      <c r="AW24" s="26"/>
      <c r="AX24" s="26"/>
      <c r="AY24" s="26"/>
      <c r="AZ24" s="26"/>
      <c r="BA24" s="88"/>
      <c r="BB24" s="28"/>
      <c r="BC24" s="28"/>
      <c r="BD24" s="28"/>
      <c r="BE24" s="18"/>
      <c r="BF24" s="172">
        <f>AC14</f>
        <v>290255.33</v>
      </c>
      <c r="BG24" s="173"/>
      <c r="BH24" s="173"/>
      <c r="BI24" s="174"/>
      <c r="BJ24" s="28"/>
      <c r="BK24" s="28"/>
      <c r="BL24" s="28"/>
      <c r="BM24" s="28"/>
      <c r="BN24" s="28"/>
      <c r="BO24" s="28"/>
      <c r="BP24" s="28"/>
      <c r="BQ24" s="28"/>
      <c r="BS24" s="26"/>
      <c r="BT24" s="26"/>
      <c r="BU24" s="26"/>
    </row>
    <row r="25" spans="1:73" ht="25.5" customHeight="1">
      <c r="A25" s="49"/>
      <c r="B25" s="26"/>
      <c r="C25" s="26"/>
      <c r="D25" s="26"/>
      <c r="E25" s="49"/>
      <c r="F25" s="26"/>
      <c r="G25" s="26"/>
      <c r="H25" s="73"/>
      <c r="I25" s="73"/>
      <c r="J25" s="73"/>
      <c r="K25" s="73"/>
      <c r="L25" s="73"/>
      <c r="M25" s="26"/>
      <c r="N25" s="26"/>
      <c r="O25" s="26"/>
      <c r="P25" s="26"/>
      <c r="Q25" s="26"/>
      <c r="R25" s="31"/>
      <c r="S25" s="4"/>
      <c r="T25" s="4"/>
      <c r="U25" s="4"/>
      <c r="V25" s="4"/>
      <c r="W25" s="26"/>
      <c r="X25" s="26"/>
      <c r="Y25" s="31"/>
      <c r="Z25" s="4"/>
      <c r="AA25" s="4"/>
      <c r="AB25" s="4"/>
      <c r="AC25" s="4"/>
      <c r="AD25" s="26"/>
      <c r="AE25" s="26"/>
      <c r="AF25" s="26"/>
      <c r="AG25" s="26"/>
      <c r="AH25" s="26"/>
      <c r="AI25" s="26"/>
      <c r="AJ25" s="26"/>
      <c r="AK25" s="59"/>
      <c r="AL25" s="59"/>
      <c r="AM25" s="59"/>
      <c r="AN25" s="59"/>
      <c r="AO25" s="60"/>
      <c r="AP25" s="59"/>
      <c r="AQ25" s="59"/>
      <c r="AR25" s="59"/>
      <c r="AS25" s="192" t="str">
        <f>IF(BF25&lt;0,"ต้องส่งเงินคืนส่วนราชการผู้เบิก","ได้รับเงินบำนาญเพิ่มจากส่วนราชการผู้เบิก")</f>
        <v>ต้องส่งเงินคืนส่วนราชการผู้เบิก</v>
      </c>
      <c r="AT25" s="192"/>
      <c r="AU25" s="192"/>
      <c r="AV25" s="192"/>
      <c r="AW25" s="192"/>
      <c r="AX25" s="192"/>
      <c r="AY25" s="192"/>
      <c r="AZ25" s="192"/>
      <c r="BA25" s="192"/>
      <c r="BB25" s="28"/>
      <c r="BC25" s="28"/>
      <c r="BD25" s="28"/>
      <c r="BE25" s="18"/>
      <c r="BF25" s="214">
        <f>BF23-BF24</f>
        <v>-232953.64999999997</v>
      </c>
      <c r="BG25" s="215"/>
      <c r="BH25" s="215"/>
      <c r="BI25" s="216"/>
      <c r="BJ25" s="28"/>
      <c r="BK25" s="28"/>
      <c r="BL25" s="28"/>
      <c r="BM25" s="28"/>
      <c r="BN25" s="28"/>
      <c r="BO25" s="28"/>
      <c r="BP25" s="28"/>
      <c r="BQ25" s="28"/>
      <c r="BR25" s="27"/>
      <c r="BS25" s="28"/>
      <c r="BT25" s="28"/>
      <c r="BU25" s="28"/>
    </row>
    <row r="26" spans="1:73" ht="25.5" customHeight="1">
      <c r="A26" s="49"/>
      <c r="B26" s="78"/>
      <c r="C26" s="86"/>
      <c r="D26" s="33"/>
      <c r="E26" s="49"/>
      <c r="F26" s="26"/>
      <c r="G26" s="98"/>
      <c r="H26" s="98"/>
      <c r="I26" s="98"/>
      <c r="J26" s="98"/>
      <c r="K26" s="98"/>
      <c r="L26" s="98"/>
      <c r="M26" s="98"/>
      <c r="N26" s="98"/>
      <c r="O26" s="98"/>
      <c r="P26" s="4"/>
      <c r="Q26" s="4"/>
      <c r="R26" s="73"/>
      <c r="S26" s="3"/>
      <c r="T26" s="3"/>
      <c r="U26" s="3"/>
      <c r="V26" s="3"/>
      <c r="W26" s="4"/>
      <c r="X26" s="4"/>
      <c r="Y26" s="73"/>
      <c r="Z26" s="3"/>
      <c r="AA26" s="3"/>
      <c r="AB26" s="3"/>
      <c r="AC26" s="3"/>
      <c r="AD26" s="26"/>
      <c r="AE26" s="26"/>
      <c r="AF26" s="26"/>
      <c r="AG26" s="26"/>
      <c r="AH26" s="26"/>
      <c r="AI26" s="26"/>
      <c r="AJ26" s="26"/>
      <c r="AK26" s="59"/>
      <c r="AL26" s="59"/>
      <c r="AM26" s="59"/>
      <c r="AN26" s="59"/>
      <c r="AO26" s="60"/>
      <c r="AP26" s="59"/>
      <c r="AQ26" s="59"/>
      <c r="AR26" s="59"/>
      <c r="AS26" s="59"/>
      <c r="AT26" s="26"/>
      <c r="AU26" s="26"/>
      <c r="AV26" s="26"/>
      <c r="AW26" s="26"/>
      <c r="AX26" s="26"/>
      <c r="AY26" s="26"/>
      <c r="AZ26" s="26"/>
      <c r="BA26" s="88"/>
      <c r="BB26" s="28"/>
      <c r="BC26" s="28"/>
      <c r="BD26" s="28"/>
      <c r="BE26" s="18"/>
      <c r="BF26" s="202">
        <f>IF(BF25&lt;0,-1,1)</f>
        <v>-1</v>
      </c>
      <c r="BG26" s="203"/>
      <c r="BH26" s="203"/>
      <c r="BI26" s="204"/>
      <c r="BJ26" s="28"/>
      <c r="BK26" s="28"/>
      <c r="BL26" s="28"/>
      <c r="BM26" s="28"/>
      <c r="BN26" s="28"/>
      <c r="BO26" s="28"/>
      <c r="BP26" s="28"/>
      <c r="BQ26" s="28"/>
      <c r="BR26" s="27"/>
      <c r="BS26" s="28"/>
      <c r="BT26" s="28"/>
      <c r="BU26" s="28"/>
    </row>
    <row r="27" spans="1:73" ht="25.5" customHeight="1">
      <c r="A27" s="49"/>
      <c r="B27" s="26"/>
      <c r="C27" s="26"/>
      <c r="D27" s="26"/>
      <c r="E27" s="49"/>
      <c r="F27" s="26"/>
      <c r="G27" s="26"/>
      <c r="H27" s="73"/>
      <c r="I27" s="3"/>
      <c r="J27" s="3"/>
      <c r="K27" s="3"/>
      <c r="L27" s="3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59"/>
      <c r="AL27" s="59"/>
      <c r="AM27" s="59"/>
      <c r="AN27" s="59"/>
      <c r="AO27" s="60"/>
      <c r="AP27" s="59"/>
      <c r="AQ27" s="59"/>
      <c r="AR27" s="59"/>
      <c r="AS27" s="59"/>
      <c r="AT27" s="26"/>
      <c r="AU27" s="26"/>
      <c r="AV27" s="26"/>
      <c r="AW27" s="26"/>
      <c r="AX27" s="26"/>
      <c r="AY27" s="26"/>
      <c r="AZ27" s="26"/>
      <c r="BA27" s="88"/>
      <c r="BB27" s="28"/>
      <c r="BC27" s="28"/>
      <c r="BD27" s="28"/>
      <c r="BE27" s="18"/>
      <c r="BF27" s="172">
        <f>BF25*BF26</f>
        <v>232953.64999999997</v>
      </c>
      <c r="BG27" s="173"/>
      <c r="BH27" s="173"/>
      <c r="BI27" s="174"/>
      <c r="BJ27" s="28"/>
      <c r="BK27" s="28"/>
      <c r="BL27" s="28"/>
      <c r="BM27" s="28"/>
      <c r="BN27" s="28"/>
      <c r="BO27" s="28"/>
      <c r="BP27" s="28"/>
      <c r="BQ27" s="28"/>
      <c r="BR27" s="27"/>
      <c r="BS27" s="28"/>
      <c r="BT27" s="28"/>
      <c r="BU27" s="28"/>
    </row>
    <row r="28" spans="1:73" ht="25.5" customHeight="1">
      <c r="A28" s="49"/>
      <c r="B28" s="26"/>
      <c r="C28" s="26"/>
      <c r="D28" s="78"/>
      <c r="E28" s="80"/>
      <c r="F28" s="26"/>
      <c r="G28" s="26"/>
      <c r="H28" s="26"/>
      <c r="I28" s="26"/>
      <c r="J28" s="81"/>
      <c r="K28" s="81"/>
      <c r="L28" s="81"/>
      <c r="M28" s="31"/>
      <c r="N28" s="26"/>
      <c r="O28" s="80"/>
      <c r="P28" s="3"/>
      <c r="Q28" s="3"/>
      <c r="R28" s="94"/>
      <c r="S28" s="26"/>
      <c r="T28" s="26"/>
      <c r="U28" s="95"/>
      <c r="V28" s="80"/>
      <c r="W28" s="26"/>
      <c r="X28" s="26"/>
      <c r="Y28" s="26"/>
      <c r="Z28" s="26"/>
      <c r="AA28" s="81"/>
      <c r="AB28" s="81"/>
      <c r="AC28" s="81"/>
      <c r="AD28" s="31"/>
      <c r="AE28" s="26"/>
      <c r="AF28" s="80"/>
      <c r="AG28" s="3"/>
      <c r="AH28" s="3"/>
      <c r="AI28" s="94"/>
      <c r="AJ28" s="26"/>
      <c r="AK28" s="59"/>
      <c r="AL28" s="59"/>
      <c r="AM28" s="59"/>
      <c r="AN28" s="59"/>
      <c r="AO28" s="60"/>
      <c r="AP28" s="59"/>
      <c r="AQ28" s="59"/>
      <c r="AR28" s="59"/>
      <c r="AS28" s="59"/>
      <c r="AT28" s="26"/>
      <c r="AU28" s="26"/>
      <c r="AV28" s="26"/>
      <c r="AW28" s="26"/>
      <c r="AX28" s="26"/>
      <c r="AY28" s="26"/>
      <c r="AZ28" s="26"/>
      <c r="BA28" s="88"/>
      <c r="BB28" s="28"/>
      <c r="BC28" s="28"/>
      <c r="BD28" s="28"/>
      <c r="BE28" s="18"/>
      <c r="BF28" s="18"/>
      <c r="BG28" s="87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7"/>
      <c r="BS28" s="28"/>
      <c r="BT28" s="28"/>
      <c r="BU28" s="28"/>
    </row>
    <row r="29" spans="1:73" ht="24" customHeight="1">
      <c r="A29" s="49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3"/>
      <c r="AL29" s="3"/>
      <c r="AM29" s="3"/>
      <c r="AN29" s="26"/>
      <c r="AO29" s="73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88"/>
      <c r="BB29" s="28"/>
      <c r="BC29" s="28"/>
      <c r="BD29" s="28"/>
      <c r="BE29" s="18"/>
      <c r="BF29" s="18"/>
      <c r="BG29" s="87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7"/>
      <c r="BS29" s="28"/>
      <c r="BT29" s="28"/>
      <c r="BU29" s="28"/>
    </row>
    <row r="30" spans="1:73" ht="25.5" customHeight="1">
      <c r="A30" s="49"/>
      <c r="B30" s="26"/>
      <c r="C30" s="26"/>
      <c r="D30" s="4"/>
      <c r="E30" s="4"/>
      <c r="F30" s="3"/>
      <c r="G30" s="3"/>
      <c r="H30" s="4"/>
      <c r="I30" s="4"/>
      <c r="J30" s="26"/>
      <c r="K30" s="80"/>
      <c r="L30" s="26"/>
      <c r="M30" s="26"/>
      <c r="N30" s="26"/>
      <c r="O30" s="26"/>
      <c r="P30" s="26"/>
      <c r="Q30" s="26"/>
      <c r="R30" s="26"/>
      <c r="S30" s="97"/>
      <c r="T30" s="97"/>
      <c r="U30" s="97"/>
      <c r="V30" s="97"/>
      <c r="W30" s="97"/>
      <c r="X30" s="97"/>
      <c r="Y30" s="4"/>
      <c r="Z30" s="4"/>
      <c r="AA30" s="3"/>
      <c r="AB30" s="3"/>
      <c r="AC30" s="3"/>
      <c r="AD30" s="3"/>
      <c r="AE30" s="3"/>
      <c r="AF30" s="3"/>
      <c r="AG30" s="3"/>
      <c r="AH30" s="3"/>
      <c r="AI30" s="3"/>
      <c r="AJ30" s="26"/>
      <c r="AK30" s="3"/>
      <c r="AL30" s="3"/>
      <c r="AM30" s="87"/>
      <c r="AN30" s="85"/>
      <c r="AO30" s="87"/>
      <c r="AP30" s="28"/>
      <c r="AQ30" s="28"/>
      <c r="AR30" s="28"/>
      <c r="AS30" s="28"/>
      <c r="AT30" s="26"/>
      <c r="AU30" s="26"/>
      <c r="AV30" s="26"/>
      <c r="AW30" s="26"/>
      <c r="AX30" s="26"/>
      <c r="AY30" s="26"/>
      <c r="AZ30" s="26"/>
      <c r="BA30" s="88"/>
      <c r="BB30" s="28"/>
      <c r="BC30" s="28"/>
      <c r="BD30" s="28"/>
      <c r="BE30" s="18"/>
      <c r="BF30" s="18"/>
      <c r="BG30" s="87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7"/>
      <c r="BS30" s="28"/>
      <c r="BT30" s="28"/>
      <c r="BU30" s="28"/>
    </row>
    <row r="31" spans="1:73" ht="24" customHeight="1">
      <c r="A31" s="49"/>
      <c r="B31" s="26"/>
      <c r="C31" s="26"/>
      <c r="D31" s="87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73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3"/>
      <c r="AL31" s="3"/>
      <c r="AM31" s="3"/>
      <c r="AN31" s="3"/>
      <c r="AO31" s="3"/>
      <c r="AP31" s="89"/>
      <c r="AQ31" s="28"/>
      <c r="AR31" s="28"/>
      <c r="AS31" s="28"/>
      <c r="AT31" s="26"/>
      <c r="AU31" s="26"/>
      <c r="AV31" s="26"/>
      <c r="AW31" s="26"/>
      <c r="AX31" s="26"/>
      <c r="AY31" s="26"/>
      <c r="AZ31" s="26"/>
      <c r="BA31" s="88"/>
      <c r="BB31" s="28"/>
      <c r="BC31" s="28"/>
      <c r="BD31" s="28"/>
      <c r="BE31" s="18"/>
      <c r="BF31" s="18"/>
      <c r="BG31" s="87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7"/>
      <c r="BS31" s="28"/>
      <c r="BT31" s="28"/>
      <c r="BU31" s="28"/>
    </row>
    <row r="32" spans="1:73" ht="25.5" customHeight="1">
      <c r="A32" s="49"/>
      <c r="B32" s="78"/>
      <c r="C32" s="7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88"/>
      <c r="BB32" s="28"/>
      <c r="BC32" s="28"/>
      <c r="BD32" s="28"/>
      <c r="BE32" s="18"/>
      <c r="BF32" s="18"/>
      <c r="BG32" s="87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7"/>
      <c r="BS32" s="28"/>
      <c r="BT32" s="28"/>
      <c r="BU32" s="28"/>
    </row>
    <row r="33" spans="1:73" ht="25.5" customHeight="1">
      <c r="A33" s="49"/>
      <c r="B33" s="26"/>
      <c r="C33" s="7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11"/>
      <c r="AL33" s="11"/>
      <c r="AM33" s="11"/>
      <c r="AN33" s="11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9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3"/>
      <c r="BN33" s="28"/>
      <c r="BO33" s="3"/>
      <c r="BP33" s="3"/>
      <c r="BQ33" s="3"/>
      <c r="BR33" s="27"/>
      <c r="BS33" s="28"/>
      <c r="BT33" s="28"/>
      <c r="BU33" s="28"/>
    </row>
    <row r="34" spans="1:73" ht="25.5" customHeight="1">
      <c r="A34" s="49"/>
      <c r="B34" s="26"/>
      <c r="C34" s="26"/>
      <c r="D34" s="78"/>
      <c r="E34" s="7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3"/>
      <c r="U34" s="26"/>
      <c r="V34" s="26"/>
      <c r="W34" s="26"/>
      <c r="X34" s="26"/>
      <c r="Y34" s="3"/>
      <c r="Z34" s="3"/>
      <c r="AA34" s="87"/>
      <c r="AB34" s="87"/>
      <c r="AC34" s="26"/>
      <c r="AD34" s="26"/>
      <c r="AE34" s="26"/>
      <c r="AF34" s="26"/>
      <c r="AG34" s="26"/>
      <c r="AH34" s="26"/>
      <c r="AI34" s="26"/>
      <c r="AJ34" s="26"/>
      <c r="AK34" s="33"/>
      <c r="AL34" s="60"/>
      <c r="AM34" s="60"/>
      <c r="AN34" s="60"/>
      <c r="AO34" s="60"/>
      <c r="AP34" s="60"/>
      <c r="AQ34" s="60"/>
      <c r="AR34" s="60"/>
      <c r="AS34" s="81"/>
      <c r="AT34" s="81"/>
      <c r="AU34" s="81"/>
      <c r="AV34" s="81"/>
      <c r="AW34" s="11"/>
      <c r="AX34" s="26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73"/>
      <c r="BL34" s="90"/>
      <c r="BM34" s="28"/>
      <c r="BN34" s="3"/>
      <c r="BO34" s="3"/>
      <c r="BP34" s="3"/>
      <c r="BQ34" s="3"/>
      <c r="BR34" s="30"/>
      <c r="BS34" s="28"/>
      <c r="BT34" s="28"/>
      <c r="BU34" s="28"/>
    </row>
    <row r="35" spans="1:70" ht="25.5" customHeight="1">
      <c r="A35" s="49"/>
      <c r="B35" s="26"/>
      <c r="C35" s="26"/>
      <c r="D35" s="78"/>
      <c r="E35" s="76"/>
      <c r="F35" s="26"/>
      <c r="G35" s="26"/>
      <c r="H35" s="26"/>
      <c r="I35" s="26"/>
      <c r="J35" s="26"/>
      <c r="K35" s="26"/>
      <c r="L35" s="76"/>
      <c r="M35" s="7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8"/>
      <c r="Z35" s="3"/>
      <c r="AA35" s="3"/>
      <c r="AB35" s="3"/>
      <c r="AC35" s="3"/>
      <c r="AD35" s="31"/>
      <c r="AE35" s="96"/>
      <c r="AF35" s="26"/>
      <c r="AG35" s="26"/>
      <c r="AH35" s="26"/>
      <c r="AI35" s="26"/>
      <c r="AJ35" s="26"/>
      <c r="AK35" s="33"/>
      <c r="AL35" s="60"/>
      <c r="AM35" s="60"/>
      <c r="AN35" s="60"/>
      <c r="AO35" s="60"/>
      <c r="AP35" s="60"/>
      <c r="AQ35" s="60"/>
      <c r="AR35" s="60"/>
      <c r="AS35" s="81"/>
      <c r="AT35" s="81"/>
      <c r="AU35" s="81"/>
      <c r="AV35" s="81"/>
      <c r="AW35" s="11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91"/>
      <c r="BN35" s="91"/>
      <c r="BO35" s="91"/>
      <c r="BP35" s="91"/>
      <c r="BQ35" s="91"/>
      <c r="BR35" s="25"/>
    </row>
    <row r="36" spans="1:73" ht="24" customHeight="1">
      <c r="A36" s="49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73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76"/>
      <c r="AG36" s="26"/>
      <c r="AH36" s="26"/>
      <c r="AI36" s="26"/>
      <c r="AJ36" s="26"/>
      <c r="AK36" s="33"/>
      <c r="AL36" s="60"/>
      <c r="AM36" s="60"/>
      <c r="AN36" s="60"/>
      <c r="AO36" s="60"/>
      <c r="AP36" s="60"/>
      <c r="AQ36" s="60"/>
      <c r="AR36" s="60"/>
      <c r="AS36" s="81"/>
      <c r="AT36" s="81"/>
      <c r="AU36" s="81"/>
      <c r="AV36" s="81"/>
      <c r="AW36" s="11"/>
      <c r="AX36" s="26"/>
      <c r="AY36" s="26"/>
      <c r="AZ36" s="26"/>
      <c r="BA36" s="3"/>
      <c r="BB36" s="3"/>
      <c r="BC36" s="3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S36" s="26"/>
      <c r="BT36" s="26"/>
      <c r="BU36" s="26"/>
    </row>
    <row r="37" spans="1:73" ht="30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60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26"/>
      <c r="AK37" s="33"/>
      <c r="AL37" s="60"/>
      <c r="AM37" s="60"/>
      <c r="AN37" s="60"/>
      <c r="AO37" s="60"/>
      <c r="AP37" s="60"/>
      <c r="AQ37" s="60"/>
      <c r="AR37" s="60"/>
      <c r="AS37" s="81"/>
      <c r="AT37" s="81"/>
      <c r="AU37" s="81"/>
      <c r="AV37" s="81"/>
      <c r="AW37" s="11"/>
      <c r="AX37" s="26"/>
      <c r="AY37" s="31"/>
      <c r="AZ37" s="32"/>
      <c r="BA37" s="33"/>
      <c r="BB37" s="34"/>
      <c r="BC37" s="34"/>
      <c r="BD37" s="34"/>
      <c r="BE37" s="34"/>
      <c r="BF37" s="34"/>
      <c r="BG37" s="33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S37" s="28"/>
      <c r="BT37" s="28"/>
      <c r="BU37" s="28"/>
    </row>
    <row r="38" spans="1:69" ht="23.25" customHeight="1">
      <c r="A38" s="108"/>
      <c r="B38" s="108"/>
      <c r="C38" s="108"/>
      <c r="D38" s="108"/>
      <c r="E38" s="108"/>
      <c r="F38" s="108"/>
      <c r="G38" s="108"/>
      <c r="H38" s="3"/>
      <c r="I38" s="3"/>
      <c r="J38" s="3"/>
      <c r="K38" s="3"/>
      <c r="L38" s="3"/>
      <c r="M38" s="3"/>
      <c r="N38" s="3"/>
      <c r="O38" s="3"/>
      <c r="P38" s="3"/>
      <c r="Q38" s="3"/>
      <c r="R38" s="26"/>
      <c r="S38" s="3"/>
      <c r="T38" s="3"/>
      <c r="U38" s="3"/>
      <c r="V38" s="3"/>
      <c r="W38" s="108"/>
      <c r="X38" s="108"/>
      <c r="Y38" s="108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26"/>
      <c r="AK38" s="60"/>
      <c r="AL38" s="60"/>
      <c r="AM38" s="60"/>
      <c r="AN38" s="60"/>
      <c r="AO38" s="60"/>
      <c r="AP38" s="60"/>
      <c r="AQ38" s="11"/>
      <c r="AR38" s="11"/>
      <c r="AS38" s="92"/>
      <c r="AT38" s="3"/>
      <c r="AU38" s="3"/>
      <c r="AV38" s="3"/>
      <c r="AW38" s="11"/>
      <c r="AX38" s="26"/>
      <c r="AY38" s="31"/>
      <c r="AZ38" s="35"/>
      <c r="BA38" s="33"/>
      <c r="BB38" s="34"/>
      <c r="BC38" s="34"/>
      <c r="BD38" s="34"/>
      <c r="BE38" s="34"/>
      <c r="BF38" s="34"/>
      <c r="BG38" s="33"/>
      <c r="BH38" s="26"/>
      <c r="BI38" s="26"/>
      <c r="BJ38" s="26"/>
      <c r="BK38" s="26"/>
      <c r="BL38" s="26"/>
      <c r="BM38" s="26"/>
      <c r="BN38" s="26"/>
      <c r="BO38" s="26"/>
      <c r="BP38" s="26"/>
      <c r="BQ38" s="26"/>
    </row>
    <row r="39" spans="1:69" ht="23.25" customHeight="1">
      <c r="A39" s="108"/>
      <c r="B39" s="108"/>
      <c r="C39" s="108"/>
      <c r="D39" s="108"/>
      <c r="E39" s="108"/>
      <c r="F39" s="108"/>
      <c r="G39" s="108"/>
      <c r="H39" s="3"/>
      <c r="I39" s="3"/>
      <c r="J39" s="3"/>
      <c r="K39" s="3"/>
      <c r="L39" s="3"/>
      <c r="M39" s="3"/>
      <c r="N39" s="3"/>
      <c r="O39" s="3"/>
      <c r="P39" s="3"/>
      <c r="Q39" s="3"/>
      <c r="R39" s="26"/>
      <c r="S39" s="3"/>
      <c r="T39" s="3"/>
      <c r="U39" s="3"/>
      <c r="V39" s="3"/>
      <c r="W39" s="108"/>
      <c r="X39" s="108"/>
      <c r="Y39" s="108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26"/>
      <c r="AK39" s="26"/>
      <c r="AL39" s="26"/>
      <c r="AM39" s="26"/>
      <c r="AN39" s="26"/>
      <c r="AO39" s="26"/>
      <c r="AP39" s="11"/>
      <c r="AQ39" s="11"/>
      <c r="AR39" s="11"/>
      <c r="AS39" s="93"/>
      <c r="AT39" s="93"/>
      <c r="AU39" s="93"/>
      <c r="AV39" s="93"/>
      <c r="AW39" s="11"/>
      <c r="AX39" s="26"/>
      <c r="AY39" s="31"/>
      <c r="AZ39" s="35"/>
      <c r="BA39" s="33"/>
      <c r="BB39" s="34"/>
      <c r="BC39" s="34"/>
      <c r="BD39" s="34"/>
      <c r="BE39" s="34"/>
      <c r="BF39" s="34"/>
      <c r="BG39" s="33"/>
      <c r="BH39" s="26"/>
      <c r="BI39" s="26"/>
      <c r="BJ39" s="26"/>
      <c r="BK39" s="26"/>
      <c r="BL39" s="26"/>
      <c r="BM39" s="26"/>
      <c r="BN39" s="26"/>
      <c r="BO39" s="26"/>
      <c r="BP39" s="26"/>
      <c r="BQ39" s="26"/>
    </row>
    <row r="40" spans="1:69" ht="41.25" customHeight="1">
      <c r="A40" s="109"/>
      <c r="B40" s="109"/>
      <c r="C40" s="109"/>
      <c r="D40" s="109"/>
      <c r="E40" s="110"/>
      <c r="F40" s="110"/>
      <c r="G40" s="110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3"/>
      <c r="S40" s="110"/>
      <c r="T40" s="110"/>
      <c r="U40" s="110"/>
      <c r="V40" s="110"/>
      <c r="W40" s="110"/>
      <c r="X40" s="110"/>
      <c r="Y40" s="110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26"/>
      <c r="AK40" s="26"/>
      <c r="AL40" s="26"/>
      <c r="AM40" s="26"/>
      <c r="AN40" s="26"/>
      <c r="AO40" s="26"/>
      <c r="AP40" s="11"/>
      <c r="AQ40" s="11"/>
      <c r="AR40" s="11"/>
      <c r="AS40" s="26"/>
      <c r="AT40" s="26"/>
      <c r="AU40" s="26"/>
      <c r="AV40" s="26"/>
      <c r="AW40" s="11"/>
      <c r="AX40" s="26"/>
      <c r="AY40" s="36"/>
      <c r="AZ40" s="36"/>
      <c r="BA40" s="36"/>
      <c r="BB40" s="37"/>
      <c r="BC40" s="37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</row>
    <row r="41" spans="1:49" ht="45" customHeight="1">
      <c r="A41" s="49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N41" s="11"/>
      <c r="AO41" s="11"/>
      <c r="AP41" s="11"/>
      <c r="AQ41" s="11"/>
      <c r="AR41" s="11"/>
      <c r="AS41" s="11"/>
      <c r="AT41" s="11"/>
      <c r="AU41" s="11"/>
      <c r="AV41" s="11"/>
      <c r="AW41" s="26"/>
    </row>
    <row r="42" spans="1:49" ht="25.5" customHeight="1">
      <c r="A42" s="11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33"/>
      <c r="S42" s="11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N42" s="3"/>
      <c r="AO42" s="70"/>
      <c r="AP42" s="11"/>
      <c r="AQ42" s="11"/>
      <c r="AR42" s="11"/>
      <c r="AS42" s="11"/>
      <c r="AT42" s="11"/>
      <c r="AU42" s="11"/>
      <c r="AV42" s="11"/>
      <c r="AW42" s="26"/>
    </row>
    <row r="43" spans="1:49" ht="25.5" customHeight="1">
      <c r="A43" s="56"/>
      <c r="B43" s="56"/>
      <c r="C43" s="56"/>
      <c r="D43" s="56"/>
      <c r="E43" s="113"/>
      <c r="F43" s="113"/>
      <c r="G43" s="113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33"/>
      <c r="S43" s="114"/>
      <c r="T43" s="114"/>
      <c r="U43" s="114"/>
      <c r="V43" s="114"/>
      <c r="W43" s="113"/>
      <c r="X43" s="113"/>
      <c r="Y43" s="113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K43" s="38"/>
      <c r="AL43" s="39"/>
      <c r="AN43" s="3"/>
      <c r="AO43" s="70"/>
      <c r="AP43" s="11"/>
      <c r="AQ43" s="11"/>
      <c r="AR43" s="11"/>
      <c r="AS43" s="11"/>
      <c r="AT43" s="11"/>
      <c r="AU43" s="11"/>
      <c r="AV43" s="11"/>
      <c r="AW43" s="26"/>
    </row>
    <row r="44" spans="1:49" ht="25.5" customHeight="1">
      <c r="A44" s="56"/>
      <c r="B44" s="56"/>
      <c r="C44" s="56"/>
      <c r="D44" s="56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33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K44" s="38"/>
      <c r="AN44" s="3"/>
      <c r="AO44" s="70"/>
      <c r="AP44" s="44"/>
      <c r="AQ44" s="11"/>
      <c r="AR44" s="213"/>
      <c r="AS44" s="213"/>
      <c r="AT44" s="33"/>
      <c r="AU44" s="73"/>
      <c r="AV44" s="26"/>
      <c r="AW44" s="73"/>
    </row>
    <row r="45" spans="1:49" ht="25.5" customHeight="1">
      <c r="A45" s="56"/>
      <c r="B45" s="56"/>
      <c r="C45" s="56"/>
      <c r="D45" s="56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33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K45" s="38"/>
      <c r="AN45" s="3"/>
      <c r="AO45" s="70"/>
      <c r="AP45" s="43"/>
      <c r="AQ45" s="11"/>
      <c r="AR45" s="213"/>
      <c r="AS45" s="213"/>
      <c r="AT45" s="33"/>
      <c r="AU45" s="73"/>
      <c r="AV45" s="26"/>
      <c r="AW45" s="73"/>
    </row>
    <row r="46" spans="1:49" ht="25.5" customHeight="1">
      <c r="A46" s="49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K46" s="38"/>
      <c r="AN46" s="3"/>
      <c r="AO46" s="70"/>
      <c r="AP46" s="43"/>
      <c r="AQ46" s="11"/>
      <c r="AR46" s="213"/>
      <c r="AS46" s="213"/>
      <c r="AT46" s="33"/>
      <c r="AU46" s="26"/>
      <c r="AV46" s="26"/>
      <c r="AW46" s="73"/>
    </row>
    <row r="47" spans="1:49" ht="25.5" customHeight="1">
      <c r="A47" s="49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33"/>
      <c r="T47" s="26"/>
      <c r="U47" s="26"/>
      <c r="V47" s="26"/>
      <c r="W47" s="26"/>
      <c r="X47" s="26"/>
      <c r="Y47" s="26"/>
      <c r="Z47" s="115"/>
      <c r="AA47" s="115"/>
      <c r="AB47" s="115"/>
      <c r="AC47" s="115"/>
      <c r="AD47" s="115"/>
      <c r="AE47" s="115"/>
      <c r="AF47" s="26"/>
      <c r="AG47" s="26"/>
      <c r="AH47" s="26"/>
      <c r="AI47" s="26"/>
      <c r="AK47" s="38"/>
      <c r="AN47" s="3"/>
      <c r="AO47" s="26"/>
      <c r="AP47" s="26"/>
      <c r="AQ47" s="26"/>
      <c r="AR47" s="26"/>
      <c r="AS47" s="26"/>
      <c r="AT47" s="26"/>
      <c r="AU47" s="26"/>
      <c r="AV47" s="200"/>
      <c r="AW47" s="201"/>
    </row>
    <row r="48" spans="1:35" ht="25.5" customHeight="1">
      <c r="A48" s="49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</row>
    <row r="49" spans="1:35" ht="25.5" customHeight="1">
      <c r="A49" s="49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33"/>
      <c r="S49" s="11"/>
      <c r="T49" s="11"/>
      <c r="U49" s="11"/>
      <c r="V49" s="11"/>
      <c r="W49" s="11"/>
      <c r="X49" s="11"/>
      <c r="Y49" s="11"/>
      <c r="Z49" s="40"/>
      <c r="AA49" s="40"/>
      <c r="AB49" s="41"/>
      <c r="AC49" s="41"/>
      <c r="AD49" s="41"/>
      <c r="AE49" s="26"/>
      <c r="AF49" s="26"/>
      <c r="AG49" s="26"/>
      <c r="AH49" s="26"/>
      <c r="AI49" s="26"/>
    </row>
    <row r="50" spans="1:57" ht="25.5" customHeight="1">
      <c r="A50" s="49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33"/>
      <c r="S50" s="11"/>
      <c r="T50" s="11"/>
      <c r="U50" s="43"/>
      <c r="V50" s="43"/>
      <c r="W50" s="43"/>
      <c r="X50" s="43"/>
      <c r="Y50" s="73"/>
      <c r="Z50" s="73"/>
      <c r="AA50" s="40"/>
      <c r="AB50" s="41"/>
      <c r="AC50" s="41"/>
      <c r="AD50" s="41"/>
      <c r="AE50" s="26"/>
      <c r="AF50" s="26"/>
      <c r="AG50" s="26"/>
      <c r="AH50" s="26"/>
      <c r="AI50" s="26"/>
      <c r="AJ50" s="26"/>
      <c r="AK50" s="26"/>
      <c r="AL50" s="26"/>
      <c r="AM50" s="26"/>
      <c r="AN50" s="4"/>
      <c r="AO50" s="4"/>
      <c r="AP50" s="4"/>
      <c r="AQ50" s="4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</row>
    <row r="51" spans="1:57" ht="25.5" customHeight="1">
      <c r="A51" s="49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107"/>
      <c r="M51" s="26"/>
      <c r="N51" s="26"/>
      <c r="O51" s="26"/>
      <c r="P51" s="26"/>
      <c r="Q51" s="26"/>
      <c r="R51" s="33"/>
      <c r="S51" s="11"/>
      <c r="T51" s="11"/>
      <c r="U51" s="43"/>
      <c r="V51" s="43"/>
      <c r="W51" s="43"/>
      <c r="X51" s="43"/>
      <c r="Y51" s="73"/>
      <c r="Z51" s="73"/>
      <c r="AA51" s="40"/>
      <c r="AB51" s="41"/>
      <c r="AC51" s="41"/>
      <c r="AD51" s="41"/>
      <c r="AE51" s="26"/>
      <c r="AF51" s="26"/>
      <c r="AG51" s="26"/>
      <c r="AH51" s="26"/>
      <c r="AI51" s="26"/>
      <c r="AJ51" s="26"/>
      <c r="AK51" s="33"/>
      <c r="AL51" s="26"/>
      <c r="AM51" s="26"/>
      <c r="AN51" s="3"/>
      <c r="AO51" s="3"/>
      <c r="AP51" s="3"/>
      <c r="AQ51" s="3"/>
      <c r="AR51" s="26"/>
      <c r="AS51" s="26"/>
      <c r="AT51" s="22"/>
      <c r="AU51" s="22"/>
      <c r="AV51" s="26"/>
      <c r="AW51" s="26"/>
      <c r="AX51" s="26"/>
      <c r="AY51" s="26"/>
      <c r="AZ51" s="26"/>
      <c r="BA51" s="26"/>
      <c r="BB51" s="26"/>
      <c r="BC51" s="26"/>
      <c r="BD51" s="26"/>
      <c r="BE51" s="26"/>
    </row>
    <row r="52" spans="1:57" ht="25.5" customHeight="1">
      <c r="A52" s="49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42"/>
      <c r="S52" s="11"/>
      <c r="T52" s="11"/>
      <c r="U52" s="43"/>
      <c r="V52" s="43"/>
      <c r="W52" s="43"/>
      <c r="X52" s="43"/>
      <c r="Y52" s="73"/>
      <c r="Z52" s="73"/>
      <c r="AA52" s="41"/>
      <c r="AB52" s="41"/>
      <c r="AC52" s="41"/>
      <c r="AD52" s="41"/>
      <c r="AE52" s="26"/>
      <c r="AF52" s="26"/>
      <c r="AG52" s="26"/>
      <c r="AH52" s="26"/>
      <c r="AI52" s="26"/>
      <c r="AJ52" s="26"/>
      <c r="AK52" s="33"/>
      <c r="AL52" s="26"/>
      <c r="AM52" s="26"/>
      <c r="AN52" s="3"/>
      <c r="AO52" s="3"/>
      <c r="AP52" s="3"/>
      <c r="AQ52" s="3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</row>
    <row r="53" spans="1:57" ht="32.25" customHeight="1">
      <c r="A53" s="46"/>
      <c r="B53" s="26"/>
      <c r="C53" s="11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33"/>
      <c r="AL53" s="26"/>
      <c r="AM53" s="26"/>
      <c r="AN53" s="11"/>
      <c r="AO53" s="11"/>
      <c r="AP53" s="11"/>
      <c r="AQ53" s="11"/>
      <c r="AR53" s="33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</row>
    <row r="54" spans="1:57" ht="16.5" customHeight="1">
      <c r="A54" s="47"/>
      <c r="B54" s="26"/>
      <c r="C54" s="11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</row>
    <row r="55" spans="1:57" ht="25.5" customHeight="1">
      <c r="A55" s="48"/>
      <c r="B55" s="26"/>
      <c r="C55" s="3"/>
      <c r="D55" s="26"/>
      <c r="E55" s="26"/>
      <c r="F55" s="26"/>
      <c r="G55" s="26"/>
      <c r="H55" s="26"/>
      <c r="I55" s="26"/>
      <c r="J55" s="26"/>
      <c r="K55" s="4"/>
      <c r="L55" s="4"/>
      <c r="M55" s="4"/>
      <c r="N55" s="4"/>
      <c r="O55" s="26"/>
      <c r="P55" s="11"/>
      <c r="Q55" s="26"/>
      <c r="R55" s="3"/>
      <c r="S55" s="3"/>
      <c r="T55" s="43"/>
      <c r="U55" s="11"/>
      <c r="V55" s="11"/>
      <c r="W55" s="11"/>
      <c r="X55" s="33"/>
      <c r="Y55" s="33"/>
      <c r="Z55" s="26"/>
      <c r="AA55" s="4"/>
      <c r="AB55" s="4"/>
      <c r="AC55" s="4"/>
      <c r="AD55" s="4"/>
      <c r="AE55" s="26"/>
      <c r="AF55" s="4"/>
      <c r="AG55" s="4"/>
      <c r="AH55" s="4"/>
      <c r="AI55" s="4"/>
      <c r="AJ55" s="26"/>
      <c r="AK55" s="33"/>
      <c r="AL55" s="26"/>
      <c r="AM55" s="26"/>
      <c r="AN55" s="26"/>
      <c r="AO55" s="11"/>
      <c r="AP55" s="11"/>
      <c r="AQ55" s="11"/>
      <c r="AR55" s="33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</row>
    <row r="56" spans="1:57" ht="25.5" customHeight="1">
      <c r="A56" s="26"/>
      <c r="B56" s="26"/>
      <c r="C56" s="3"/>
      <c r="D56" s="26"/>
      <c r="E56" s="26"/>
      <c r="F56" s="26"/>
      <c r="G56" s="26"/>
      <c r="H56" s="26"/>
      <c r="I56" s="26"/>
      <c r="J56" s="26"/>
      <c r="K56" s="3"/>
      <c r="L56" s="3"/>
      <c r="M56" s="3"/>
      <c r="N56" s="3"/>
      <c r="O56" s="26"/>
      <c r="P56" s="11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3"/>
      <c r="AB56" s="3"/>
      <c r="AC56" s="3"/>
      <c r="AD56" s="3"/>
      <c r="AE56" s="26"/>
      <c r="AF56" s="3"/>
      <c r="AG56" s="3"/>
      <c r="AH56" s="3"/>
      <c r="AI56" s="3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</row>
    <row r="57" spans="1:57" ht="15" customHeight="1">
      <c r="A57" s="26"/>
      <c r="B57" s="26"/>
      <c r="C57" s="3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11"/>
      <c r="O57" s="11"/>
      <c r="P57" s="11"/>
      <c r="Q57" s="11"/>
      <c r="R57" s="22"/>
      <c r="S57" s="11"/>
      <c r="T57" s="22"/>
      <c r="U57" s="22"/>
      <c r="V57" s="3"/>
      <c r="W57" s="22"/>
      <c r="X57" s="26"/>
      <c r="Y57" s="19"/>
      <c r="Z57" s="22"/>
      <c r="AA57" s="22"/>
      <c r="AB57" s="22"/>
      <c r="AC57" s="22"/>
      <c r="AD57" s="22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</row>
    <row r="58" spans="1:57" ht="25.5" customHeight="1">
      <c r="A58" s="48"/>
      <c r="B58" s="26"/>
      <c r="C58" s="3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11"/>
      <c r="O58" s="28"/>
      <c r="P58" s="3"/>
      <c r="Q58" s="3"/>
      <c r="R58" s="3"/>
      <c r="S58" s="3"/>
      <c r="T58" s="48"/>
      <c r="U58" s="26"/>
      <c r="V58" s="3"/>
      <c r="W58" s="33"/>
      <c r="X58" s="26"/>
      <c r="Y58" s="19"/>
      <c r="Z58" s="22"/>
      <c r="AA58" s="22"/>
      <c r="AB58" s="22"/>
      <c r="AC58" s="28"/>
      <c r="AD58" s="3"/>
      <c r="AE58" s="3"/>
      <c r="AF58" s="3"/>
      <c r="AG58" s="3"/>
      <c r="AH58" s="33"/>
      <c r="AI58" s="73"/>
      <c r="AJ58" s="26"/>
      <c r="AK58" s="28"/>
      <c r="AL58" s="28"/>
      <c r="AM58" s="28"/>
      <c r="AN58" s="28"/>
      <c r="AO58" s="28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</row>
    <row r="59" spans="1:57" ht="25.5" customHeight="1">
      <c r="A59" s="48"/>
      <c r="B59" s="26"/>
      <c r="C59" s="3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11"/>
      <c r="O59" s="28"/>
      <c r="P59" s="3"/>
      <c r="Q59" s="3"/>
      <c r="R59" s="3"/>
      <c r="S59" s="3"/>
      <c r="T59" s="48"/>
      <c r="U59" s="26"/>
      <c r="V59" s="3"/>
      <c r="W59" s="33"/>
      <c r="X59" s="26"/>
      <c r="Y59" s="19"/>
      <c r="Z59" s="22"/>
      <c r="AA59" s="22"/>
      <c r="AB59" s="22"/>
      <c r="AC59" s="28"/>
      <c r="AD59" s="3"/>
      <c r="AE59" s="3"/>
      <c r="AF59" s="3"/>
      <c r="AG59" s="3"/>
      <c r="AH59" s="33"/>
      <c r="AI59" s="73"/>
      <c r="AJ59" s="26"/>
      <c r="AK59" s="28"/>
      <c r="AL59" s="28"/>
      <c r="AM59" s="28"/>
      <c r="AN59" s="28"/>
      <c r="AO59" s="28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</row>
    <row r="60" spans="1:57" ht="25.5" customHeight="1">
      <c r="A60" s="48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11"/>
      <c r="O60" s="11"/>
      <c r="P60" s="11"/>
      <c r="Q60" s="11"/>
      <c r="R60" s="22"/>
      <c r="S60" s="11"/>
      <c r="T60" s="22"/>
      <c r="U60" s="22"/>
      <c r="V60" s="3"/>
      <c r="W60" s="22"/>
      <c r="X60" s="26"/>
      <c r="Y60" s="19"/>
      <c r="Z60" s="22"/>
      <c r="AA60" s="22"/>
      <c r="AB60" s="22"/>
      <c r="AC60" s="28"/>
      <c r="AD60" s="3"/>
      <c r="AE60" s="3"/>
      <c r="AF60" s="3"/>
      <c r="AG60" s="3"/>
      <c r="AH60" s="33"/>
      <c r="AI60" s="73"/>
      <c r="AJ60" s="26"/>
      <c r="AK60" s="28"/>
      <c r="AL60" s="28"/>
      <c r="AM60" s="28"/>
      <c r="AN60" s="28"/>
      <c r="AO60" s="28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</row>
    <row r="61" spans="1:57" ht="29.25" customHeight="1">
      <c r="A61" s="48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8"/>
      <c r="AD61" s="28"/>
      <c r="AE61" s="28"/>
      <c r="AF61" s="28"/>
      <c r="AG61" s="28"/>
      <c r="AH61" s="33"/>
      <c r="AI61" s="73"/>
      <c r="AJ61" s="33"/>
      <c r="AK61" s="33"/>
      <c r="AL61" s="33"/>
      <c r="AM61" s="33"/>
      <c r="AN61" s="33"/>
      <c r="AO61" s="33"/>
      <c r="AP61" s="33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</row>
    <row r="62" spans="1:57" ht="30" customHeight="1">
      <c r="A62" s="49"/>
      <c r="B62" s="26"/>
      <c r="C62" s="50"/>
      <c r="D62" s="11"/>
      <c r="E62" s="11"/>
      <c r="F62" s="3"/>
      <c r="G62" s="3"/>
      <c r="H62" s="3"/>
      <c r="I62" s="3"/>
      <c r="J62" s="3"/>
      <c r="K62" s="3"/>
      <c r="L62" s="3"/>
      <c r="M62" s="26"/>
      <c r="N62" s="33"/>
      <c r="O62" s="26"/>
      <c r="P62" s="26"/>
      <c r="Q62" s="51"/>
      <c r="R62" s="51"/>
      <c r="S62" s="51"/>
      <c r="T62" s="51"/>
      <c r="U62" s="51"/>
      <c r="V62" s="26"/>
      <c r="W62" s="33"/>
      <c r="X62" s="26"/>
      <c r="Y62" s="26"/>
      <c r="Z62" s="26"/>
      <c r="AA62" s="26"/>
      <c r="AB62" s="26"/>
      <c r="AC62" s="22"/>
      <c r="AD62" s="22"/>
      <c r="AE62" s="22"/>
      <c r="AF62" s="22"/>
      <c r="AG62" s="22"/>
      <c r="AH62" s="26"/>
      <c r="AI62" s="26"/>
      <c r="AJ62" s="52"/>
      <c r="AK62" s="52"/>
      <c r="AL62" s="52"/>
      <c r="AM62" s="52"/>
      <c r="AN62" s="33"/>
      <c r="AO62" s="3"/>
      <c r="AP62" s="3"/>
      <c r="AQ62" s="3"/>
      <c r="AR62" s="3"/>
      <c r="AS62" s="3"/>
      <c r="AT62" s="3"/>
      <c r="AU62" s="3"/>
      <c r="AV62" s="26"/>
      <c r="AW62" s="26"/>
      <c r="AX62" s="26"/>
      <c r="AY62" s="26"/>
      <c r="AZ62" s="26"/>
      <c r="BA62" s="26"/>
      <c r="BB62" s="26"/>
      <c r="BC62" s="26"/>
      <c r="BD62" s="26"/>
      <c r="BE62" s="26"/>
    </row>
    <row r="63" spans="1:57" ht="30" customHeight="1">
      <c r="A63" s="49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</row>
    <row r="64" spans="1:57" ht="30" customHeight="1">
      <c r="A64" s="49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</row>
    <row r="65" spans="1:57" ht="30" customHeight="1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2"/>
      <c r="AK65" s="52"/>
      <c r="AL65" s="52"/>
      <c r="AM65" s="52"/>
      <c r="AN65" s="26"/>
      <c r="AO65" s="54"/>
      <c r="AP65" s="54"/>
      <c r="AQ65" s="54"/>
      <c r="AR65" s="54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</row>
    <row r="66" spans="1:57" ht="30" customHeight="1">
      <c r="A66" s="55"/>
      <c r="B66" s="55"/>
      <c r="C66" s="55"/>
      <c r="D66" s="55"/>
      <c r="E66" s="55"/>
      <c r="F66" s="55"/>
      <c r="G66" s="55"/>
      <c r="H66" s="55"/>
      <c r="I66" s="55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</row>
    <row r="67" spans="1:35" ht="30" customHeight="1">
      <c r="A67" s="55"/>
      <c r="B67" s="55"/>
      <c r="C67" s="55"/>
      <c r="D67" s="55"/>
      <c r="E67" s="55"/>
      <c r="F67" s="55"/>
      <c r="G67" s="55"/>
      <c r="H67" s="55"/>
      <c r="I67" s="55"/>
      <c r="J67" s="57"/>
      <c r="K67" s="57"/>
      <c r="L67" s="57"/>
      <c r="M67" s="57"/>
      <c r="N67" s="58"/>
      <c r="O67" s="58"/>
      <c r="P67" s="58"/>
      <c r="Q67" s="58"/>
      <c r="R67" s="59"/>
      <c r="S67" s="59"/>
      <c r="T67" s="59"/>
      <c r="U67" s="59"/>
      <c r="V67" s="57"/>
      <c r="W67" s="57"/>
      <c r="X67" s="57"/>
      <c r="Y67" s="57"/>
      <c r="Z67" s="58"/>
      <c r="AA67" s="58"/>
      <c r="AB67" s="58"/>
      <c r="AC67" s="58"/>
      <c r="AD67" s="59"/>
      <c r="AE67" s="59"/>
      <c r="AF67" s="59"/>
      <c r="AG67" s="59"/>
      <c r="AH67" s="60"/>
      <c r="AI67" s="60"/>
    </row>
    <row r="68" spans="1:35" ht="30" customHeight="1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28"/>
      <c r="O68" s="28"/>
      <c r="P68" s="28"/>
      <c r="Q68" s="28"/>
      <c r="R68" s="61"/>
      <c r="S68" s="61"/>
      <c r="T68" s="62"/>
      <c r="U68" s="62"/>
      <c r="V68" s="62"/>
      <c r="W68" s="62"/>
      <c r="X68" s="62"/>
      <c r="Y68" s="62"/>
      <c r="Z68" s="28"/>
      <c r="AA68" s="28"/>
      <c r="AB68" s="28"/>
      <c r="AC68" s="28"/>
      <c r="AD68" s="63"/>
      <c r="AE68" s="63"/>
      <c r="AF68" s="62"/>
      <c r="AG68" s="60"/>
      <c r="AH68" s="33"/>
      <c r="AI68" s="33"/>
    </row>
    <row r="69" spans="1:35" ht="30" customHeight="1">
      <c r="A69" s="64"/>
      <c r="B69" s="60"/>
      <c r="C69" s="60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28"/>
      <c r="S69" s="3"/>
      <c r="T69" s="60"/>
      <c r="U69" s="33"/>
      <c r="V69" s="33"/>
      <c r="W69" s="60"/>
      <c r="X69" s="60"/>
      <c r="Y69" s="60"/>
      <c r="Z69" s="60"/>
      <c r="AA69" s="60"/>
      <c r="AB69" s="60"/>
      <c r="AC69" s="60"/>
      <c r="AD69" s="18"/>
      <c r="AE69" s="18"/>
      <c r="AF69" s="60"/>
      <c r="AG69" s="60"/>
      <c r="AH69" s="60"/>
      <c r="AI69" s="60"/>
    </row>
    <row r="70" spans="1:35" ht="30" customHeight="1">
      <c r="A70" s="49"/>
      <c r="B70" s="33"/>
      <c r="C70" s="26"/>
      <c r="D70" s="33"/>
      <c r="E70" s="33"/>
      <c r="F70" s="33"/>
      <c r="G70" s="11"/>
      <c r="H70" s="11"/>
      <c r="I70" s="11"/>
      <c r="J70" s="11"/>
      <c r="K70" s="11"/>
      <c r="L70" s="11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26"/>
      <c r="X70" s="26"/>
      <c r="Y70" s="26"/>
      <c r="Z70" s="26"/>
      <c r="AA70" s="26"/>
      <c r="AB70" s="26"/>
      <c r="AC70" s="26"/>
      <c r="AD70" s="26"/>
      <c r="AE70" s="26"/>
      <c r="AF70" s="33"/>
      <c r="AG70" s="26"/>
      <c r="AH70" s="26"/>
      <c r="AI70" s="33"/>
    </row>
    <row r="71" spans="1:35" ht="30" customHeight="1">
      <c r="A71" s="49"/>
      <c r="B71" s="60"/>
      <c r="C71" s="60"/>
      <c r="D71" s="60"/>
      <c r="E71" s="59"/>
      <c r="F71" s="59"/>
      <c r="G71" s="59"/>
      <c r="H71" s="59"/>
      <c r="I71" s="59"/>
      <c r="J71" s="59"/>
      <c r="K71" s="59"/>
      <c r="L71" s="60"/>
      <c r="M71" s="59"/>
      <c r="N71" s="59"/>
      <c r="O71" s="59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</row>
    <row r="72" spans="1:35" ht="30" customHeight="1">
      <c r="A72" s="49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</row>
    <row r="73" spans="1:35" ht="30" customHeight="1">
      <c r="A73" s="49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</row>
    <row r="74" spans="1:35" ht="30" customHeight="1">
      <c r="A74" s="49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</row>
    <row r="75" spans="1:35" ht="30" customHeight="1">
      <c r="A75" s="49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</row>
    <row r="76" spans="1:35" ht="30" customHeight="1">
      <c r="A76" s="49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</row>
    <row r="77" spans="1:35" ht="30" customHeight="1">
      <c r="A77" s="49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</row>
    <row r="78" spans="1:35" ht="30" customHeight="1">
      <c r="A78" s="49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</row>
    <row r="79" spans="1:35" ht="30" customHeight="1">
      <c r="A79" s="49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</row>
    <row r="80" spans="1:35" ht="30" customHeight="1">
      <c r="A80" s="49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</row>
    <row r="81" spans="1:35" ht="30" customHeight="1">
      <c r="A81" s="49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</row>
    <row r="82" spans="1:35" ht="30" customHeight="1">
      <c r="A82" s="49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</row>
    <row r="83" spans="1:35" ht="30" customHeight="1">
      <c r="A83" s="49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</row>
    <row r="84" spans="1:35" ht="30" customHeight="1">
      <c r="A84" s="49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</row>
    <row r="85" ht="30" customHeight="1">
      <c r="A85" s="9"/>
    </row>
    <row r="86" ht="30" customHeight="1">
      <c r="A86" s="9"/>
    </row>
    <row r="87" ht="30" customHeight="1">
      <c r="A87" s="9"/>
    </row>
    <row r="88" ht="30" customHeight="1">
      <c r="A88" s="9"/>
    </row>
    <row r="89" ht="30" customHeight="1">
      <c r="A89" s="9"/>
    </row>
    <row r="90" ht="30" customHeight="1">
      <c r="A90" s="9"/>
    </row>
    <row r="91" ht="30" customHeight="1">
      <c r="A91" s="9"/>
    </row>
    <row r="92" ht="30" customHeight="1">
      <c r="A92" s="9"/>
    </row>
    <row r="93" ht="30" customHeight="1">
      <c r="A93" s="9"/>
    </row>
    <row r="94" ht="30" customHeight="1">
      <c r="A94" s="9"/>
    </row>
    <row r="95" ht="30" customHeight="1">
      <c r="A95" s="9"/>
    </row>
    <row r="96" ht="30" customHeight="1">
      <c r="A96" s="9"/>
    </row>
    <row r="97" ht="30" customHeight="1">
      <c r="A97" s="9"/>
    </row>
    <row r="98" ht="30" customHeight="1">
      <c r="A98" s="9"/>
    </row>
    <row r="99" ht="30" customHeight="1">
      <c r="A99" s="9"/>
    </row>
    <row r="100" ht="30" customHeight="1">
      <c r="A100" s="9"/>
    </row>
    <row r="101" ht="30" customHeight="1">
      <c r="A101" s="9"/>
    </row>
    <row r="102" ht="30" customHeight="1">
      <c r="A102" s="9"/>
    </row>
  </sheetData>
  <sheetProtection password="CCE5" sheet="1" objects="1" scenarios="1" selectLockedCells="1" selectUnlockedCells="1"/>
  <mergeCells count="71">
    <mergeCell ref="G4:J4"/>
    <mergeCell ref="R5:S5"/>
    <mergeCell ref="T5:U5"/>
    <mergeCell ref="W5:Z5"/>
    <mergeCell ref="R6:S6"/>
    <mergeCell ref="T6:U6"/>
    <mergeCell ref="W6:Z6"/>
    <mergeCell ref="AL6:AM6"/>
    <mergeCell ref="AB1:AI6"/>
    <mergeCell ref="AK5:AO5"/>
    <mergeCell ref="AN8:AO8"/>
    <mergeCell ref="AV8:AW8"/>
    <mergeCell ref="AX8:AY8"/>
    <mergeCell ref="AV5:AY5"/>
    <mergeCell ref="AN6:AO6"/>
    <mergeCell ref="AV6:AW6"/>
    <mergeCell ref="AX6:AY6"/>
    <mergeCell ref="R8:S8"/>
    <mergeCell ref="T8:U8"/>
    <mergeCell ref="AA8:AD8"/>
    <mergeCell ref="AL8:AM8"/>
    <mergeCell ref="AL7:AM7"/>
    <mergeCell ref="AN7:AO7"/>
    <mergeCell ref="AV7:AW7"/>
    <mergeCell ref="AX7:AY7"/>
    <mergeCell ref="G9:J9"/>
    <mergeCell ref="R9:S9"/>
    <mergeCell ref="T9:U9"/>
    <mergeCell ref="AA9:AD9"/>
    <mergeCell ref="AX9:AY9"/>
    <mergeCell ref="AX10:AY10"/>
    <mergeCell ref="P11:S11"/>
    <mergeCell ref="AC11:AG11"/>
    <mergeCell ref="AK11:AO11"/>
    <mergeCell ref="AV11:AY11"/>
    <mergeCell ref="AK9:AO9"/>
    <mergeCell ref="AR15:AU15"/>
    <mergeCell ref="AK10:AO10"/>
    <mergeCell ref="AV10:AW10"/>
    <mergeCell ref="AV9:AW9"/>
    <mergeCell ref="G17:R17"/>
    <mergeCell ref="W17:AA17"/>
    <mergeCell ref="AR17:AU17"/>
    <mergeCell ref="P12:S12"/>
    <mergeCell ref="AC12:AG12"/>
    <mergeCell ref="AC13:AG13"/>
    <mergeCell ref="AC14:AG14"/>
    <mergeCell ref="AK14:AU14"/>
    <mergeCell ref="AK15:AN15"/>
    <mergeCell ref="AO15:AQ15"/>
    <mergeCell ref="BF24:BI24"/>
    <mergeCell ref="AS25:BA25"/>
    <mergeCell ref="BF25:BI25"/>
    <mergeCell ref="W16:AA16"/>
    <mergeCell ref="AK16:AN16"/>
    <mergeCell ref="AO16:AQ16"/>
    <mergeCell ref="AR16:AU16"/>
    <mergeCell ref="AV47:AW47"/>
    <mergeCell ref="BF26:BI26"/>
    <mergeCell ref="AS21:AV21"/>
    <mergeCell ref="AZ21:BA21"/>
    <mergeCell ref="BF21:BI21"/>
    <mergeCell ref="AS22:AV22"/>
    <mergeCell ref="AZ22:BA22"/>
    <mergeCell ref="BF22:BI22"/>
    <mergeCell ref="AS23:AV23"/>
    <mergeCell ref="BF23:BI23"/>
    <mergeCell ref="BF27:BI27"/>
    <mergeCell ref="AR44:AS44"/>
    <mergeCell ref="AR45:AS45"/>
    <mergeCell ref="AR46:AS46"/>
  </mergeCells>
  <printOptions/>
  <pageMargins left="0.11811023622047245" right="0.1968503937007874" top="0.6299212598425197" bottom="0.6692913385826772" header="0.2362204724409449" footer="0.2755905511811024"/>
  <pageSetup orientation="landscape" paperSize="9" r:id="rId2"/>
  <headerFooter alignWithMargins="0">
    <oddHeader>&amp;R&amp;"Cordia New,ธรรมดา"&amp;14&amp;K03+000หน้าที่ &amp;P</oddHeader>
    <oddFooter>&amp;C&amp;"Cordia New,ตัวหนา"&amp;14&amp;K03+000สำนักงานคลังเขต 7 นครปฐม  จัดทำขึ้นเพื่อ "ทดสอบคำนวณบำเหน็จบำนาญ" :&amp;F : 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>
    <tabColor theme="9" tint="-0.24997000396251678"/>
  </sheetPr>
  <dimension ref="A1:CV102"/>
  <sheetViews>
    <sheetView showGridLines="0" tabSelected="1" zoomScaleSheetLayoutView="80" zoomScalePageLayoutView="0" workbookViewId="0" topLeftCell="A1">
      <selection activeCell="G4" sqref="G4:J4"/>
    </sheetView>
  </sheetViews>
  <sheetFormatPr defaultColWidth="9.00390625" defaultRowHeight="14.25"/>
  <cols>
    <col min="1" max="35" width="3.875" style="7" customWidth="1"/>
    <col min="36" max="64" width="3.875" style="7" hidden="1" customWidth="1"/>
    <col min="65" max="70" width="3.875" style="7" customWidth="1"/>
    <col min="71" max="100" width="5.75390625" style="7" customWidth="1"/>
    <col min="101" max="16384" width="9.00390625" style="7" customWidth="1"/>
  </cols>
  <sheetData>
    <row r="1" spans="1:100" ht="25.5" customHeight="1">
      <c r="A1" s="6"/>
      <c r="B1" s="10" t="s">
        <v>55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144" t="s">
        <v>12</v>
      </c>
      <c r="AC1" s="145"/>
      <c r="AD1" s="145"/>
      <c r="AE1" s="145"/>
      <c r="AF1" s="145"/>
      <c r="AG1" s="145"/>
      <c r="AH1" s="145"/>
      <c r="AI1" s="146"/>
      <c r="AJ1" s="6"/>
      <c r="AR1" s="8"/>
      <c r="AS1" s="11"/>
      <c r="AT1" s="11"/>
      <c r="AU1" s="11"/>
      <c r="AV1" s="11"/>
      <c r="AW1" s="60"/>
      <c r="AX1" s="64"/>
      <c r="AY1" s="11"/>
      <c r="AZ1" s="11"/>
      <c r="BA1" s="11"/>
      <c r="BB1" s="11"/>
      <c r="BC1" s="11"/>
      <c r="BD1" s="11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</row>
    <row r="2" spans="1:57" ht="25.5" customHeight="1">
      <c r="A2" s="9"/>
      <c r="B2" s="10" t="s">
        <v>26</v>
      </c>
      <c r="AB2" s="147"/>
      <c r="AC2" s="148"/>
      <c r="AD2" s="148"/>
      <c r="AE2" s="148"/>
      <c r="AF2" s="148"/>
      <c r="AG2" s="148"/>
      <c r="AH2" s="148"/>
      <c r="AI2" s="149"/>
      <c r="AS2" s="3"/>
      <c r="AT2" s="3"/>
      <c r="AU2" s="3"/>
      <c r="AV2" s="3"/>
      <c r="AW2" s="11"/>
      <c r="AX2" s="26"/>
      <c r="AY2" s="3"/>
      <c r="AZ2" s="3"/>
      <c r="BA2" s="3"/>
      <c r="BB2" s="3"/>
      <c r="BC2" s="3"/>
      <c r="BD2" s="3"/>
      <c r="BE2" s="12"/>
    </row>
    <row r="3" spans="1:57" ht="25.5" customHeight="1">
      <c r="A3" s="9"/>
      <c r="B3" s="13" t="s">
        <v>3</v>
      </c>
      <c r="C3" s="14"/>
      <c r="D3" s="14"/>
      <c r="E3" s="14"/>
      <c r="F3" s="14"/>
      <c r="G3" s="14"/>
      <c r="H3" s="14"/>
      <c r="I3" s="14"/>
      <c r="J3" s="14"/>
      <c r="K3" s="14"/>
      <c r="M3" s="31"/>
      <c r="N3" s="4"/>
      <c r="O3" s="4"/>
      <c r="P3" s="4"/>
      <c r="Q3" s="4"/>
      <c r="R3" s="14"/>
      <c r="AB3" s="147"/>
      <c r="AC3" s="148"/>
      <c r="AD3" s="148"/>
      <c r="AE3" s="148"/>
      <c r="AF3" s="148"/>
      <c r="AG3" s="148"/>
      <c r="AH3" s="148"/>
      <c r="AI3" s="149"/>
      <c r="AK3" s="15"/>
      <c r="AS3" s="83"/>
      <c r="AT3" s="83"/>
      <c r="AU3" s="83"/>
      <c r="AV3" s="83"/>
      <c r="AW3" s="11"/>
      <c r="AX3" s="26"/>
      <c r="AY3" s="3"/>
      <c r="AZ3" s="3"/>
      <c r="BA3" s="3"/>
      <c r="BB3" s="3"/>
      <c r="BC3" s="3"/>
      <c r="BD3" s="3"/>
      <c r="BE3" s="12"/>
    </row>
    <row r="4" spans="1:56" ht="25.5" customHeight="1">
      <c r="A4" s="9"/>
      <c r="B4" s="16" t="s">
        <v>4</v>
      </c>
      <c r="C4" s="17" t="s">
        <v>10</v>
      </c>
      <c r="D4" s="14"/>
      <c r="E4" s="14"/>
      <c r="F4" s="14"/>
      <c r="G4" s="129"/>
      <c r="H4" s="130"/>
      <c r="I4" s="130"/>
      <c r="J4" s="131"/>
      <c r="K4" s="17" t="s">
        <v>11</v>
      </c>
      <c r="M4" s="73"/>
      <c r="N4" s="3"/>
      <c r="O4" s="3"/>
      <c r="P4" s="3"/>
      <c r="Q4" s="3"/>
      <c r="R4" s="14"/>
      <c r="S4" s="73"/>
      <c r="T4" s="3"/>
      <c r="U4" s="3"/>
      <c r="V4" s="3"/>
      <c r="W4" s="3"/>
      <c r="AB4" s="147"/>
      <c r="AC4" s="148"/>
      <c r="AD4" s="148"/>
      <c r="AE4" s="148"/>
      <c r="AF4" s="148"/>
      <c r="AG4" s="148"/>
      <c r="AH4" s="148"/>
      <c r="AI4" s="149"/>
      <c r="AK4" s="15"/>
      <c r="AS4" s="18"/>
      <c r="AT4" s="18"/>
      <c r="AU4" s="18"/>
      <c r="AV4" s="18"/>
      <c r="AW4" s="19"/>
      <c r="AX4" s="26"/>
      <c r="AY4" s="3"/>
      <c r="AZ4" s="3"/>
      <c r="BA4" s="3"/>
      <c r="BB4" s="3"/>
      <c r="BC4" s="3"/>
      <c r="BD4" s="3"/>
    </row>
    <row r="5" spans="1:56" ht="33" customHeight="1">
      <c r="A5" s="9"/>
      <c r="B5" s="16" t="s">
        <v>5</v>
      </c>
      <c r="C5" s="17" t="s">
        <v>27</v>
      </c>
      <c r="D5" s="14"/>
      <c r="E5" s="14"/>
      <c r="F5" s="14"/>
      <c r="G5" s="14"/>
      <c r="H5" s="14"/>
      <c r="I5" s="14"/>
      <c r="J5" s="14"/>
      <c r="K5" s="14"/>
      <c r="M5" s="73"/>
      <c r="N5" s="3"/>
      <c r="O5" s="3"/>
      <c r="P5" s="3"/>
      <c r="Q5" s="77" t="s">
        <v>0</v>
      </c>
      <c r="R5" s="132" t="s">
        <v>1</v>
      </c>
      <c r="S5" s="133"/>
      <c r="T5" s="132" t="s">
        <v>2</v>
      </c>
      <c r="U5" s="133"/>
      <c r="V5" s="79"/>
      <c r="W5" s="134" t="s">
        <v>41</v>
      </c>
      <c r="X5" s="135"/>
      <c r="Y5" s="135"/>
      <c r="Z5" s="136"/>
      <c r="AB5" s="147"/>
      <c r="AC5" s="148"/>
      <c r="AD5" s="148"/>
      <c r="AE5" s="148"/>
      <c r="AF5" s="148"/>
      <c r="AG5" s="148"/>
      <c r="AH5" s="148"/>
      <c r="AI5" s="149"/>
      <c r="AK5" s="128" t="s">
        <v>30</v>
      </c>
      <c r="AL5" s="153"/>
      <c r="AM5" s="153"/>
      <c r="AN5" s="153"/>
      <c r="AO5" s="154"/>
      <c r="AP5" s="19"/>
      <c r="AQ5" s="19"/>
      <c r="AR5" s="26"/>
      <c r="AS5" s="26"/>
      <c r="AT5" s="26"/>
      <c r="AV5" s="158" t="s">
        <v>37</v>
      </c>
      <c r="AW5" s="158"/>
      <c r="AX5" s="158"/>
      <c r="AY5" s="158"/>
      <c r="AZ5" s="19"/>
      <c r="BA5" s="19"/>
      <c r="BB5" s="26"/>
      <c r="BC5" s="26"/>
      <c r="BD5" s="26"/>
    </row>
    <row r="6" spans="1:56" ht="25.5" customHeight="1">
      <c r="A6" s="9"/>
      <c r="B6" s="78"/>
      <c r="C6" s="17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74"/>
      <c r="R6" s="137"/>
      <c r="S6" s="138"/>
      <c r="T6" s="137"/>
      <c r="U6" s="138"/>
      <c r="W6" s="139" t="str">
        <f>IF(OR(G4=0,Q6=0,R6=0,T6=0),"-",AK11)</f>
        <v>-</v>
      </c>
      <c r="X6" s="140"/>
      <c r="Y6" s="140"/>
      <c r="Z6" s="141"/>
      <c r="AA6" s="17" t="s">
        <v>2</v>
      </c>
      <c r="AB6" s="150"/>
      <c r="AC6" s="151"/>
      <c r="AD6" s="151"/>
      <c r="AE6" s="151"/>
      <c r="AF6" s="151"/>
      <c r="AG6" s="151"/>
      <c r="AH6" s="151"/>
      <c r="AI6" s="152"/>
      <c r="AK6" s="72" t="s">
        <v>0</v>
      </c>
      <c r="AL6" s="142" t="s">
        <v>1</v>
      </c>
      <c r="AM6" s="143"/>
      <c r="AN6" s="142" t="s">
        <v>2</v>
      </c>
      <c r="AO6" s="143"/>
      <c r="AP6" s="4"/>
      <c r="AQ6" s="4"/>
      <c r="AR6" s="26"/>
      <c r="AS6" s="11"/>
      <c r="AT6" s="11"/>
      <c r="AU6" s="31"/>
      <c r="AV6" s="159" t="s">
        <v>1</v>
      </c>
      <c r="AW6" s="159"/>
      <c r="AX6" s="159" t="s">
        <v>2</v>
      </c>
      <c r="AY6" s="159"/>
      <c r="AZ6" s="4"/>
      <c r="BA6" s="4"/>
      <c r="BB6" s="26"/>
      <c r="BC6" s="11"/>
      <c r="BD6" s="26"/>
    </row>
    <row r="7" spans="1:56" ht="33" customHeight="1">
      <c r="A7" s="9"/>
      <c r="B7" s="16" t="s">
        <v>6</v>
      </c>
      <c r="C7" s="17" t="s">
        <v>28</v>
      </c>
      <c r="D7" s="20"/>
      <c r="E7" s="21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75"/>
      <c r="S7" s="3"/>
      <c r="T7" s="3"/>
      <c r="U7" s="76"/>
      <c r="AK7" s="100">
        <f>Q6</f>
        <v>0</v>
      </c>
      <c r="AL7" s="163">
        <f>R6</f>
        <v>0</v>
      </c>
      <c r="AM7" s="164"/>
      <c r="AN7" s="163">
        <f>T6</f>
        <v>0</v>
      </c>
      <c r="AO7" s="164"/>
      <c r="AP7" s="22"/>
      <c r="AQ7" s="22"/>
      <c r="AR7" s="26"/>
      <c r="AS7" s="3"/>
      <c r="AT7" s="3" t="s">
        <v>17</v>
      </c>
      <c r="AU7" s="73"/>
      <c r="AV7" s="165">
        <v>9</v>
      </c>
      <c r="AW7" s="165"/>
      <c r="AX7" s="165">
        <v>2557</v>
      </c>
      <c r="AY7" s="165"/>
      <c r="AZ7" s="22"/>
      <c r="BA7" s="22"/>
      <c r="BB7" s="26"/>
      <c r="BC7" s="3"/>
      <c r="BD7" s="26"/>
    </row>
    <row r="8" spans="1:56" ht="25.5" customHeight="1">
      <c r="A8" s="9"/>
      <c r="B8" s="14"/>
      <c r="C8" s="14"/>
      <c r="R8" s="160" t="s">
        <v>1</v>
      </c>
      <c r="S8" s="161"/>
      <c r="T8" s="160" t="s">
        <v>2</v>
      </c>
      <c r="U8" s="161"/>
      <c r="V8" s="1"/>
      <c r="AA8" s="160" t="s">
        <v>16</v>
      </c>
      <c r="AB8" s="162"/>
      <c r="AC8" s="162"/>
      <c r="AD8" s="161"/>
      <c r="AK8" s="84">
        <f>AK7</f>
        <v>0</v>
      </c>
      <c r="AL8" s="155">
        <f>AL7*30</f>
        <v>0</v>
      </c>
      <c r="AM8" s="156"/>
      <c r="AN8" s="155">
        <f>AN7*360</f>
        <v>0</v>
      </c>
      <c r="AO8" s="156"/>
      <c r="AP8" s="58"/>
      <c r="AQ8" s="22"/>
      <c r="AR8" s="26"/>
      <c r="AS8" s="83"/>
      <c r="AT8" s="83" t="s">
        <v>38</v>
      </c>
      <c r="AU8" s="73"/>
      <c r="AV8" s="157">
        <f>R9</f>
        <v>0</v>
      </c>
      <c r="AW8" s="157"/>
      <c r="AX8" s="157">
        <f>T9</f>
        <v>0</v>
      </c>
      <c r="AY8" s="157"/>
      <c r="AZ8" s="58"/>
      <c r="BA8" s="22"/>
      <c r="BB8" s="26"/>
      <c r="BC8" s="83"/>
      <c r="BD8" s="26"/>
    </row>
    <row r="9" spans="1:56" ht="25.5" customHeight="1">
      <c r="A9" s="9"/>
      <c r="D9" s="17" t="s">
        <v>19</v>
      </c>
      <c r="E9" s="14"/>
      <c r="F9" s="14"/>
      <c r="G9" s="166"/>
      <c r="H9" s="167"/>
      <c r="I9" s="167"/>
      <c r="J9" s="168"/>
      <c r="K9" s="17" t="s">
        <v>11</v>
      </c>
      <c r="M9" s="17" t="s">
        <v>35</v>
      </c>
      <c r="R9" s="169"/>
      <c r="S9" s="170"/>
      <c r="T9" s="169"/>
      <c r="U9" s="170"/>
      <c r="V9" s="1"/>
      <c r="W9" s="17" t="s">
        <v>36</v>
      </c>
      <c r="AA9" s="139" t="str">
        <f>IF(OR(R9=0,T9=0),"-",AV11)</f>
        <v>-</v>
      </c>
      <c r="AB9" s="140"/>
      <c r="AC9" s="140"/>
      <c r="AD9" s="141"/>
      <c r="AE9" s="17" t="s">
        <v>1</v>
      </c>
      <c r="AJ9" s="26"/>
      <c r="AK9" s="177">
        <f>AK8+AL8+AN8</f>
        <v>0</v>
      </c>
      <c r="AL9" s="178"/>
      <c r="AM9" s="178"/>
      <c r="AN9" s="178"/>
      <c r="AO9" s="179"/>
      <c r="AP9" s="11" t="s">
        <v>31</v>
      </c>
      <c r="AQ9" s="26"/>
      <c r="AR9" s="26"/>
      <c r="AS9" s="26"/>
      <c r="AT9" s="26"/>
      <c r="AU9" s="54"/>
      <c r="AV9" s="171">
        <f>AV7-AV8</f>
        <v>9</v>
      </c>
      <c r="AW9" s="171"/>
      <c r="AX9" s="171">
        <f>AX7-AX8</f>
        <v>2557</v>
      </c>
      <c r="AY9" s="171"/>
      <c r="AZ9" s="11" t="s">
        <v>40</v>
      </c>
      <c r="BA9" s="26"/>
      <c r="BB9" s="26"/>
      <c r="BC9" s="26"/>
      <c r="BD9" s="26"/>
    </row>
    <row r="10" spans="1:56" ht="25.5" customHeight="1">
      <c r="A10" s="9"/>
      <c r="AJ10" s="26"/>
      <c r="AK10" s="184">
        <f>AK9/360</f>
        <v>0</v>
      </c>
      <c r="AL10" s="185"/>
      <c r="AM10" s="185"/>
      <c r="AN10" s="185"/>
      <c r="AO10" s="186"/>
      <c r="AP10" s="11" t="s">
        <v>15</v>
      </c>
      <c r="AQ10" s="26"/>
      <c r="AR10" s="26"/>
      <c r="AS10" s="26"/>
      <c r="AT10" s="26"/>
      <c r="AU10" s="99"/>
      <c r="AV10" s="171">
        <f>AV9</f>
        <v>9</v>
      </c>
      <c r="AW10" s="171"/>
      <c r="AX10" s="171">
        <f>AX9*12</f>
        <v>30684</v>
      </c>
      <c r="AY10" s="171"/>
      <c r="AZ10" s="11" t="s">
        <v>39</v>
      </c>
      <c r="BA10" s="26"/>
      <c r="BB10" s="26"/>
      <c r="BC10" s="26"/>
      <c r="BD10" s="26"/>
    </row>
    <row r="11" spans="2:56" ht="29.25" customHeight="1">
      <c r="B11" s="16" t="s">
        <v>7</v>
      </c>
      <c r="C11" s="17" t="s">
        <v>56</v>
      </c>
      <c r="D11" s="14"/>
      <c r="E11" s="24"/>
      <c r="F11" s="75"/>
      <c r="G11" s="26"/>
      <c r="H11" s="31"/>
      <c r="I11" s="4"/>
      <c r="J11" s="82"/>
      <c r="K11" s="4"/>
      <c r="L11" s="4"/>
      <c r="M11" s="75"/>
      <c r="N11" s="14"/>
      <c r="O11" s="14"/>
      <c r="P11" s="172" t="str">
        <f>IF(OR(G4=0,Q6=0,R6=0,T6=0),"-",AR17)</f>
        <v>-</v>
      </c>
      <c r="Q11" s="173"/>
      <c r="R11" s="173"/>
      <c r="S11" s="174"/>
      <c r="U11" s="17" t="s">
        <v>49</v>
      </c>
      <c r="AC11" s="172" t="str">
        <f>IF(OR(G4=0,Q6=0,R6=0,T6=0),"-",BF21)</f>
        <v>-</v>
      </c>
      <c r="AD11" s="175"/>
      <c r="AE11" s="175"/>
      <c r="AF11" s="175"/>
      <c r="AG11" s="176"/>
      <c r="AH11" s="17" t="s">
        <v>11</v>
      </c>
      <c r="AJ11" s="26"/>
      <c r="AK11" s="177">
        <f>ROUND(AK10,0)</f>
        <v>0</v>
      </c>
      <c r="AL11" s="178"/>
      <c r="AM11" s="178"/>
      <c r="AN11" s="178"/>
      <c r="AO11" s="179"/>
      <c r="AP11" s="11" t="s">
        <v>32</v>
      </c>
      <c r="AQ11" s="26"/>
      <c r="AR11" s="26"/>
      <c r="AS11" s="26"/>
      <c r="AT11" s="26"/>
      <c r="AU11" s="54"/>
      <c r="AV11" s="180">
        <f>(AV10+AX10)+1</f>
        <v>30694</v>
      </c>
      <c r="AW11" s="181"/>
      <c r="AX11" s="181"/>
      <c r="AY11" s="182"/>
      <c r="AZ11" s="11" t="s">
        <v>16</v>
      </c>
      <c r="BA11" s="26"/>
      <c r="BB11" s="26"/>
      <c r="BC11" s="26"/>
      <c r="BD11" s="26"/>
    </row>
    <row r="12" spans="2:56" ht="29.25" customHeight="1">
      <c r="B12" s="16" t="s">
        <v>8</v>
      </c>
      <c r="C12" s="17" t="s">
        <v>48</v>
      </c>
      <c r="P12" s="172">
        <f>G9</f>
        <v>0</v>
      </c>
      <c r="Q12" s="173"/>
      <c r="R12" s="173"/>
      <c r="S12" s="174"/>
      <c r="U12" s="17" t="s">
        <v>49</v>
      </c>
      <c r="AC12" s="172" t="str">
        <f>IF(OR(G9=0,R9=0,T9=0),"-",BF22)</f>
        <v>-</v>
      </c>
      <c r="AD12" s="175"/>
      <c r="AE12" s="175"/>
      <c r="AF12" s="175"/>
      <c r="AG12" s="176"/>
      <c r="AH12" s="17" t="s">
        <v>11</v>
      </c>
      <c r="AJ12" s="26"/>
      <c r="AK12" s="60"/>
      <c r="AL12" s="60"/>
      <c r="AM12" s="11"/>
      <c r="AN12" s="11"/>
      <c r="AO12" s="11"/>
      <c r="AP12" s="11"/>
      <c r="AQ12" s="11"/>
      <c r="AR12" s="26"/>
      <c r="AS12" s="11"/>
      <c r="AT12" s="11"/>
      <c r="AU12" s="11"/>
      <c r="AV12" s="11"/>
      <c r="AW12" s="26"/>
      <c r="AX12" s="26"/>
      <c r="AY12" s="26"/>
      <c r="AZ12" s="26"/>
      <c r="BA12" s="26"/>
      <c r="BB12" s="26"/>
      <c r="BC12" s="26"/>
      <c r="BD12" s="26"/>
    </row>
    <row r="13" spans="2:56" ht="29.25" customHeight="1">
      <c r="B13" s="16" t="s">
        <v>13</v>
      </c>
      <c r="C13" s="17" t="s">
        <v>57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Z13" s="17" t="s">
        <v>19</v>
      </c>
      <c r="AC13" s="172" t="str">
        <f>IF(OR(G4=0,Q6=0,R6=0,T6=0,G9=0,R9=0,T9=0),"-",BF23)</f>
        <v>-</v>
      </c>
      <c r="AD13" s="175"/>
      <c r="AE13" s="175"/>
      <c r="AF13" s="175"/>
      <c r="AG13" s="176"/>
      <c r="AH13" s="17" t="s">
        <v>11</v>
      </c>
      <c r="AJ13" s="26"/>
      <c r="AK13" s="11"/>
      <c r="AL13" s="11"/>
      <c r="AM13" s="73"/>
      <c r="AN13" s="3"/>
      <c r="AO13" s="3"/>
      <c r="AP13" s="3"/>
      <c r="AQ13" s="3"/>
      <c r="AR13" s="26"/>
      <c r="AS13" s="3"/>
      <c r="AT13" s="3"/>
      <c r="AU13" s="3"/>
      <c r="AV13" s="3"/>
      <c r="AW13" s="11"/>
      <c r="AX13" s="26"/>
      <c r="AY13" s="26"/>
      <c r="AZ13" s="26"/>
      <c r="BA13" s="26"/>
      <c r="BB13" s="26"/>
      <c r="BC13" s="26"/>
      <c r="BD13" s="26"/>
    </row>
    <row r="14" spans="2:56" ht="29.25" customHeight="1">
      <c r="B14" s="16" t="s">
        <v>14</v>
      </c>
      <c r="C14" s="23" t="s">
        <v>9</v>
      </c>
      <c r="D14" s="2" t="s">
        <v>29</v>
      </c>
      <c r="Z14" s="17" t="s">
        <v>19</v>
      </c>
      <c r="AC14" s="166"/>
      <c r="AD14" s="167"/>
      <c r="AE14" s="167"/>
      <c r="AF14" s="167"/>
      <c r="AG14" s="168"/>
      <c r="AH14" s="17" t="s">
        <v>11</v>
      </c>
      <c r="AJ14" s="26"/>
      <c r="AK14" s="158" t="s">
        <v>42</v>
      </c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83"/>
      <c r="AW14" s="11"/>
      <c r="AX14" s="26"/>
      <c r="AY14" s="26"/>
      <c r="AZ14" s="26"/>
      <c r="BA14" s="26"/>
      <c r="BB14" s="26"/>
      <c r="BC14" s="26"/>
      <c r="BD14" s="26"/>
    </row>
    <row r="15" spans="36:69" ht="25.5" customHeight="1">
      <c r="AJ15" s="26"/>
      <c r="AK15" s="190" t="s">
        <v>10</v>
      </c>
      <c r="AL15" s="190"/>
      <c r="AM15" s="190"/>
      <c r="AN15" s="190"/>
      <c r="AO15" s="191" t="s">
        <v>33</v>
      </c>
      <c r="AP15" s="191"/>
      <c r="AQ15" s="191"/>
      <c r="AR15" s="183" t="s">
        <v>34</v>
      </c>
      <c r="AS15" s="183"/>
      <c r="AT15" s="183"/>
      <c r="AU15" s="183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</row>
    <row r="16" spans="3:69" ht="25.5" customHeight="1">
      <c r="C16" s="23" t="s">
        <v>18</v>
      </c>
      <c r="D16" s="2" t="s">
        <v>51</v>
      </c>
      <c r="W16" s="172" t="str">
        <f>IF(OR($G$4=0,$Q$6=0,$R$6=0,$T$6=0,$G$9=0,$R$9=0,$T$9=0,$AC$14=0),"-",AS23)</f>
        <v>-</v>
      </c>
      <c r="X16" s="175"/>
      <c r="Y16" s="175"/>
      <c r="Z16" s="175"/>
      <c r="AA16" s="176"/>
      <c r="AB16" s="17" t="s">
        <v>11</v>
      </c>
      <c r="AE16" s="17"/>
      <c r="AJ16" s="26"/>
      <c r="AK16" s="196">
        <f>G4</f>
        <v>0</v>
      </c>
      <c r="AL16" s="196"/>
      <c r="AM16" s="196"/>
      <c r="AN16" s="196"/>
      <c r="AO16" s="197">
        <f>AK11</f>
        <v>0</v>
      </c>
      <c r="AP16" s="198"/>
      <c r="AQ16" s="198"/>
      <c r="AR16" s="199">
        <f>(AK16*AO16)/50</f>
        <v>0</v>
      </c>
      <c r="AS16" s="199"/>
      <c r="AT16" s="199"/>
      <c r="AU16" s="199"/>
      <c r="AV16" s="11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</row>
    <row r="17" spans="4:69" ht="25.5" customHeight="1">
      <c r="D17" s="2" t="s">
        <v>52</v>
      </c>
      <c r="G17" s="172" t="str">
        <f>IF(OR($G$4=0,$Q$6=0,$R$6=0,$T$6=0,$G$9=0,$R$9=0,$T$9=0,$AC$14=0),"-",AS25)</f>
        <v>-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T17" s="2" t="s">
        <v>53</v>
      </c>
      <c r="W17" s="172" t="str">
        <f>IF(OR($G$4=0,$Q$6=0,$R$6=0,$T$6=0,$G$9=0,$R$9=0,$T$9=0,$AC$14=0),"-",BF27)</f>
        <v>-</v>
      </c>
      <c r="X17" s="175"/>
      <c r="Y17" s="175"/>
      <c r="Z17" s="175"/>
      <c r="AA17" s="176"/>
      <c r="AB17" s="17" t="s">
        <v>11</v>
      </c>
      <c r="AJ17" s="26"/>
      <c r="AK17" s="33"/>
      <c r="AL17" s="60"/>
      <c r="AM17" s="64"/>
      <c r="AN17" s="58"/>
      <c r="AO17" s="58"/>
      <c r="AP17" s="58"/>
      <c r="AQ17" s="58"/>
      <c r="AR17" s="187">
        <f>IF(AR16&gt;AK16,AK16,AR16)</f>
        <v>0</v>
      </c>
      <c r="AS17" s="188"/>
      <c r="AT17" s="188"/>
      <c r="AU17" s="189"/>
      <c r="AV17" s="3"/>
      <c r="AW17" s="11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</row>
    <row r="18" spans="1:69" ht="25.5" customHeight="1">
      <c r="A18" s="104"/>
      <c r="AJ18" s="26"/>
      <c r="AK18" s="33"/>
      <c r="AL18" s="60"/>
      <c r="AM18" s="64"/>
      <c r="AN18" s="58"/>
      <c r="AO18" s="58"/>
      <c r="AP18" s="58"/>
      <c r="AQ18" s="58"/>
      <c r="AR18" s="26"/>
      <c r="AS18" s="83"/>
      <c r="AT18" s="83"/>
      <c r="AU18" s="83"/>
      <c r="AV18" s="83"/>
      <c r="AW18" s="11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</row>
    <row r="19" spans="36:69" ht="25.5" customHeight="1">
      <c r="AJ19" s="26"/>
      <c r="AK19" s="11"/>
      <c r="AL19" s="11"/>
      <c r="AM19" s="64"/>
      <c r="AN19" s="58"/>
      <c r="AO19" s="58"/>
      <c r="AP19" s="58"/>
      <c r="AQ19" s="58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</row>
    <row r="20" spans="1:69" ht="25.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11"/>
      <c r="AL20" s="11"/>
      <c r="AM20" s="73"/>
      <c r="AN20" s="3"/>
      <c r="AO20" s="3"/>
      <c r="AP20" s="3"/>
      <c r="AQ20" s="3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</row>
    <row r="21" spans="1:69" ht="25.5" customHeight="1">
      <c r="A21" s="105"/>
      <c r="B21" s="26"/>
      <c r="C21" s="26"/>
      <c r="D21" s="26"/>
      <c r="E21" s="49"/>
      <c r="F21" s="26"/>
      <c r="G21" s="26"/>
      <c r="H21" s="73"/>
      <c r="I21" s="3"/>
      <c r="J21" s="3"/>
      <c r="K21" s="3"/>
      <c r="L21" s="3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33" t="s">
        <v>43</v>
      </c>
      <c r="AL21" s="26"/>
      <c r="AM21" s="11"/>
      <c r="AN21" s="11"/>
      <c r="AO21" s="26"/>
      <c r="AP21" s="26"/>
      <c r="AQ21" s="26"/>
      <c r="AR21" s="11"/>
      <c r="AS21" s="205">
        <f>AR17</f>
        <v>0</v>
      </c>
      <c r="AT21" s="206"/>
      <c r="AU21" s="206"/>
      <c r="AV21" s="207"/>
      <c r="AW21" s="101" t="s">
        <v>46</v>
      </c>
      <c r="AX21" s="101"/>
      <c r="AZ21" s="208">
        <f>AV11</f>
        <v>30694</v>
      </c>
      <c r="BA21" s="209"/>
      <c r="BB21" s="33" t="s">
        <v>1</v>
      </c>
      <c r="BC21" s="81"/>
      <c r="BD21" s="102" t="s">
        <v>47</v>
      </c>
      <c r="BE21" s="81"/>
      <c r="BF21" s="210">
        <f>AS21*AZ21</f>
        <v>0</v>
      </c>
      <c r="BG21" s="211"/>
      <c r="BH21" s="211"/>
      <c r="BI21" s="212"/>
      <c r="BJ21" s="26"/>
      <c r="BK21" s="26"/>
      <c r="BL21" s="26"/>
      <c r="BM21" s="26"/>
      <c r="BN21" s="26"/>
      <c r="BO21" s="26"/>
      <c r="BP21" s="26"/>
      <c r="BQ21" s="26"/>
    </row>
    <row r="22" spans="1:69" ht="25.5" customHeight="1">
      <c r="A22" s="60"/>
      <c r="B22" s="60"/>
      <c r="C22" s="60"/>
      <c r="D22" s="60"/>
      <c r="E22" s="60"/>
      <c r="F22" s="60"/>
      <c r="G22" s="60"/>
      <c r="H22" s="26"/>
      <c r="I22" s="26"/>
      <c r="J22" s="26"/>
      <c r="K22" s="26"/>
      <c r="L22" s="26"/>
      <c r="M22" s="45"/>
      <c r="N22" s="33"/>
      <c r="O22" s="33"/>
      <c r="P22" s="33"/>
      <c r="Q22" s="33"/>
      <c r="R22" s="33"/>
      <c r="S22" s="26"/>
      <c r="T22" s="31"/>
      <c r="U22" s="4"/>
      <c r="V22" s="3"/>
      <c r="W22" s="4"/>
      <c r="X22" s="4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43" t="s">
        <v>44</v>
      </c>
      <c r="AL22" s="59"/>
      <c r="AM22" s="59"/>
      <c r="AN22" s="59"/>
      <c r="AO22" s="60"/>
      <c r="AP22" s="59"/>
      <c r="AQ22" s="59"/>
      <c r="AR22" s="59"/>
      <c r="AS22" s="205">
        <f>G9</f>
        <v>0</v>
      </c>
      <c r="AT22" s="206"/>
      <c r="AU22" s="206"/>
      <c r="AV22" s="207"/>
      <c r="AW22" s="101" t="s">
        <v>46</v>
      </c>
      <c r="AX22" s="76"/>
      <c r="AY22" s="26"/>
      <c r="AZ22" s="208">
        <f>AV11</f>
        <v>30694</v>
      </c>
      <c r="BA22" s="209"/>
      <c r="BB22" s="33" t="s">
        <v>1</v>
      </c>
      <c r="BC22" s="26"/>
      <c r="BD22" s="102" t="s">
        <v>47</v>
      </c>
      <c r="BE22" s="18"/>
      <c r="BF22" s="210">
        <f>AS22*AZ22</f>
        <v>0</v>
      </c>
      <c r="BG22" s="211"/>
      <c r="BH22" s="211"/>
      <c r="BI22" s="212"/>
      <c r="BJ22" s="26"/>
      <c r="BK22" s="3"/>
      <c r="BL22" s="3"/>
      <c r="BM22" s="3"/>
      <c r="BN22" s="85"/>
      <c r="BO22" s="87"/>
      <c r="BP22" s="85"/>
      <c r="BQ22" s="85"/>
    </row>
    <row r="23" spans="1:69" ht="25.5" customHeight="1">
      <c r="A23" s="10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45"/>
      <c r="N23" s="33"/>
      <c r="O23" s="33"/>
      <c r="P23" s="33"/>
      <c r="Q23" s="33"/>
      <c r="R23" s="33"/>
      <c r="S23" s="33"/>
      <c r="T23" s="70"/>
      <c r="U23" s="11"/>
      <c r="V23" s="3"/>
      <c r="W23" s="3"/>
      <c r="X23" s="3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43" t="s">
        <v>45</v>
      </c>
      <c r="AL23" s="59"/>
      <c r="AM23" s="59"/>
      <c r="AN23" s="59"/>
      <c r="AO23" s="60"/>
      <c r="AP23" s="43" t="s">
        <v>54</v>
      </c>
      <c r="AQ23" s="59"/>
      <c r="AR23" s="59"/>
      <c r="AS23" s="205">
        <f>AS21-AS22</f>
        <v>0</v>
      </c>
      <c r="AT23" s="206"/>
      <c r="AU23" s="206"/>
      <c r="AV23" s="207"/>
      <c r="AW23" s="101" t="s">
        <v>46</v>
      </c>
      <c r="AX23" s="3"/>
      <c r="AY23" s="3"/>
      <c r="AZ23" s="3"/>
      <c r="BA23" s="88"/>
      <c r="BB23" s="28"/>
      <c r="BC23" s="28"/>
      <c r="BD23" s="102" t="s">
        <v>47</v>
      </c>
      <c r="BE23" s="18"/>
      <c r="BF23" s="172">
        <f>BF21-BF22</f>
        <v>0</v>
      </c>
      <c r="BG23" s="173"/>
      <c r="BH23" s="173"/>
      <c r="BI23" s="174"/>
      <c r="BJ23" s="28"/>
      <c r="BK23" s="28"/>
      <c r="BL23" s="28"/>
      <c r="BM23" s="28"/>
      <c r="BN23" s="28"/>
      <c r="BO23" s="28"/>
      <c r="BP23" s="28"/>
      <c r="BQ23" s="28"/>
    </row>
    <row r="24" spans="1:73" ht="25.5" customHeight="1">
      <c r="A24" s="49"/>
      <c r="B24" s="26"/>
      <c r="C24" s="26"/>
      <c r="D24" s="26"/>
      <c r="E24" s="49"/>
      <c r="F24" s="26"/>
      <c r="G24" s="26"/>
      <c r="H24" s="73"/>
      <c r="I24" s="3"/>
      <c r="J24" s="3"/>
      <c r="K24" s="3"/>
      <c r="L24" s="3"/>
      <c r="M24" s="26"/>
      <c r="N24" s="26"/>
      <c r="O24" s="26"/>
      <c r="P24" s="98"/>
      <c r="Q24" s="98"/>
      <c r="R24" s="98"/>
      <c r="S24" s="98"/>
      <c r="T24" s="5"/>
      <c r="U24" s="103"/>
      <c r="V24" s="103"/>
      <c r="W24" s="103"/>
      <c r="X24" s="103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3" t="s">
        <v>9</v>
      </c>
      <c r="AL24" s="28" t="s">
        <v>50</v>
      </c>
      <c r="AM24" s="59"/>
      <c r="AN24" s="59"/>
      <c r="AO24" s="60"/>
      <c r="AP24" s="59"/>
      <c r="AQ24" s="59"/>
      <c r="AR24" s="59"/>
      <c r="AS24" s="59"/>
      <c r="AT24" s="26"/>
      <c r="AU24" s="26"/>
      <c r="AV24" s="26"/>
      <c r="AW24" s="26"/>
      <c r="AX24" s="26"/>
      <c r="AY24" s="26"/>
      <c r="AZ24" s="26"/>
      <c r="BA24" s="88"/>
      <c r="BB24" s="28"/>
      <c r="BC24" s="28"/>
      <c r="BD24" s="28"/>
      <c r="BE24" s="18"/>
      <c r="BF24" s="172">
        <f>AC14</f>
        <v>0</v>
      </c>
      <c r="BG24" s="173"/>
      <c r="BH24" s="173"/>
      <c r="BI24" s="174"/>
      <c r="BJ24" s="28"/>
      <c r="BK24" s="28"/>
      <c r="BL24" s="28"/>
      <c r="BM24" s="28"/>
      <c r="BN24" s="28"/>
      <c r="BO24" s="28"/>
      <c r="BP24" s="28"/>
      <c r="BQ24" s="28"/>
      <c r="BS24" s="26"/>
      <c r="BT24" s="26"/>
      <c r="BU24" s="26"/>
    </row>
    <row r="25" spans="1:73" ht="25.5" customHeight="1">
      <c r="A25" s="49"/>
      <c r="B25" s="26"/>
      <c r="C25" s="26"/>
      <c r="D25" s="26"/>
      <c r="E25" s="49"/>
      <c r="F25" s="26"/>
      <c r="G25" s="26"/>
      <c r="H25" s="73"/>
      <c r="I25" s="73"/>
      <c r="J25" s="73"/>
      <c r="K25" s="73"/>
      <c r="L25" s="73"/>
      <c r="M25" s="26"/>
      <c r="N25" s="26"/>
      <c r="O25" s="26"/>
      <c r="P25" s="26"/>
      <c r="Q25" s="26"/>
      <c r="R25" s="31"/>
      <c r="S25" s="4"/>
      <c r="T25" s="4"/>
      <c r="U25" s="4"/>
      <c r="V25" s="4"/>
      <c r="W25" s="26"/>
      <c r="X25" s="26"/>
      <c r="Y25" s="31"/>
      <c r="Z25" s="4"/>
      <c r="AA25" s="4"/>
      <c r="AB25" s="4"/>
      <c r="AC25" s="4"/>
      <c r="AD25" s="26"/>
      <c r="AE25" s="26"/>
      <c r="AF25" s="26"/>
      <c r="AG25" s="26"/>
      <c r="AH25" s="26"/>
      <c r="AI25" s="26"/>
      <c r="AJ25" s="26"/>
      <c r="AK25" s="59"/>
      <c r="AL25" s="59"/>
      <c r="AM25" s="59"/>
      <c r="AN25" s="59"/>
      <c r="AO25" s="60"/>
      <c r="AP25" s="59"/>
      <c r="AQ25" s="59"/>
      <c r="AR25" s="59"/>
      <c r="AS25" s="192" t="str">
        <f>IF(BF25&lt;0,"ต้องส่งเงินคืนส่วนราชการผู้เบิก","ได้รับเงินบำนาญเพิ่มจากส่วนราชการผู้เบิก")</f>
        <v>ได้รับเงินบำนาญเพิ่มจากส่วนราชการผู้เบิก</v>
      </c>
      <c r="AT25" s="192"/>
      <c r="AU25" s="192"/>
      <c r="AV25" s="192"/>
      <c r="AW25" s="192"/>
      <c r="AX25" s="192"/>
      <c r="AY25" s="192"/>
      <c r="AZ25" s="192"/>
      <c r="BA25" s="192"/>
      <c r="BB25" s="28"/>
      <c r="BC25" s="28"/>
      <c r="BD25" s="28"/>
      <c r="BE25" s="18"/>
      <c r="BF25" s="193">
        <f>BF23-BF24</f>
        <v>0</v>
      </c>
      <c r="BG25" s="194"/>
      <c r="BH25" s="194"/>
      <c r="BI25" s="195"/>
      <c r="BJ25" s="28"/>
      <c r="BK25" s="28"/>
      <c r="BL25" s="28"/>
      <c r="BM25" s="28"/>
      <c r="BN25" s="28"/>
      <c r="BO25" s="28"/>
      <c r="BP25" s="28"/>
      <c r="BQ25" s="28"/>
      <c r="BR25" s="27"/>
      <c r="BS25" s="28"/>
      <c r="BT25" s="28"/>
      <c r="BU25" s="28"/>
    </row>
    <row r="26" spans="1:73" ht="25.5" customHeight="1">
      <c r="A26" s="49"/>
      <c r="B26" s="78"/>
      <c r="C26" s="86"/>
      <c r="D26" s="33"/>
      <c r="E26" s="49"/>
      <c r="F26" s="26"/>
      <c r="G26" s="98"/>
      <c r="H26" s="98"/>
      <c r="I26" s="98"/>
      <c r="J26" s="98"/>
      <c r="K26" s="98"/>
      <c r="L26" s="98"/>
      <c r="M26" s="98"/>
      <c r="N26" s="98"/>
      <c r="O26" s="98"/>
      <c r="P26" s="4"/>
      <c r="Q26" s="4"/>
      <c r="R26" s="73"/>
      <c r="S26" s="3"/>
      <c r="T26" s="3"/>
      <c r="U26" s="3"/>
      <c r="V26" s="3"/>
      <c r="W26" s="4"/>
      <c r="X26" s="4"/>
      <c r="Y26" s="73"/>
      <c r="Z26" s="3"/>
      <c r="AA26" s="3"/>
      <c r="AB26" s="3"/>
      <c r="AC26" s="3"/>
      <c r="AD26" s="26"/>
      <c r="AE26" s="26"/>
      <c r="AF26" s="26"/>
      <c r="AG26" s="26"/>
      <c r="AH26" s="26"/>
      <c r="AI26" s="26"/>
      <c r="AJ26" s="26"/>
      <c r="AK26" s="59"/>
      <c r="AL26" s="59"/>
      <c r="AM26" s="59"/>
      <c r="AN26" s="59"/>
      <c r="AO26" s="60"/>
      <c r="AP26" s="59"/>
      <c r="AQ26" s="59"/>
      <c r="AR26" s="59"/>
      <c r="AS26" s="59"/>
      <c r="AT26" s="26"/>
      <c r="AU26" s="26"/>
      <c r="AV26" s="26"/>
      <c r="AW26" s="26"/>
      <c r="AX26" s="26"/>
      <c r="AY26" s="26"/>
      <c r="AZ26" s="26"/>
      <c r="BA26" s="88"/>
      <c r="BB26" s="28"/>
      <c r="BC26" s="28"/>
      <c r="BD26" s="28"/>
      <c r="BE26" s="18"/>
      <c r="BF26" s="202">
        <f>IF(BF25&lt;0,-1,1)</f>
        <v>1</v>
      </c>
      <c r="BG26" s="203"/>
      <c r="BH26" s="203"/>
      <c r="BI26" s="204"/>
      <c r="BJ26" s="28"/>
      <c r="BK26" s="28"/>
      <c r="BL26" s="28"/>
      <c r="BM26" s="28"/>
      <c r="BN26" s="28"/>
      <c r="BO26" s="28"/>
      <c r="BP26" s="28"/>
      <c r="BQ26" s="28"/>
      <c r="BR26" s="27"/>
      <c r="BS26" s="28"/>
      <c r="BT26" s="28"/>
      <c r="BU26" s="28"/>
    </row>
    <row r="27" spans="1:73" ht="25.5" customHeight="1">
      <c r="A27" s="49"/>
      <c r="B27" s="26"/>
      <c r="C27" s="26"/>
      <c r="D27" s="26"/>
      <c r="E27" s="49"/>
      <c r="F27" s="26"/>
      <c r="G27" s="26"/>
      <c r="H27" s="73"/>
      <c r="I27" s="3"/>
      <c r="J27" s="3"/>
      <c r="K27" s="3"/>
      <c r="L27" s="3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59"/>
      <c r="AL27" s="59"/>
      <c r="AM27" s="59"/>
      <c r="AN27" s="59"/>
      <c r="AO27" s="60"/>
      <c r="AP27" s="59"/>
      <c r="AQ27" s="59"/>
      <c r="AR27" s="59"/>
      <c r="AS27" s="59"/>
      <c r="AT27" s="26"/>
      <c r="AU27" s="26"/>
      <c r="AV27" s="26"/>
      <c r="AW27" s="26"/>
      <c r="AX27" s="26"/>
      <c r="AY27" s="26"/>
      <c r="AZ27" s="26"/>
      <c r="BA27" s="88"/>
      <c r="BB27" s="28"/>
      <c r="BC27" s="28"/>
      <c r="BD27" s="28"/>
      <c r="BE27" s="18"/>
      <c r="BF27" s="172">
        <f>BF25*BF26</f>
        <v>0</v>
      </c>
      <c r="BG27" s="173"/>
      <c r="BH27" s="173"/>
      <c r="BI27" s="174"/>
      <c r="BJ27" s="28"/>
      <c r="BK27" s="28"/>
      <c r="BL27" s="28"/>
      <c r="BM27" s="28"/>
      <c r="BN27" s="28"/>
      <c r="BO27" s="28"/>
      <c r="BP27" s="28"/>
      <c r="BQ27" s="28"/>
      <c r="BR27" s="27"/>
      <c r="BS27" s="28"/>
      <c r="BT27" s="28"/>
      <c r="BU27" s="28"/>
    </row>
    <row r="28" spans="1:73" ht="25.5" customHeight="1">
      <c r="A28" s="49"/>
      <c r="B28" s="26"/>
      <c r="C28" s="26"/>
      <c r="D28" s="78"/>
      <c r="E28" s="80"/>
      <c r="F28" s="26"/>
      <c r="G28" s="26"/>
      <c r="H28" s="26"/>
      <c r="I28" s="26"/>
      <c r="J28" s="81"/>
      <c r="K28" s="81"/>
      <c r="L28" s="81"/>
      <c r="M28" s="31"/>
      <c r="N28" s="26"/>
      <c r="O28" s="80"/>
      <c r="P28" s="3"/>
      <c r="Q28" s="3"/>
      <c r="R28" s="94"/>
      <c r="S28" s="26"/>
      <c r="T28" s="26"/>
      <c r="U28" s="95"/>
      <c r="V28" s="80"/>
      <c r="W28" s="26"/>
      <c r="X28" s="26"/>
      <c r="Y28" s="26"/>
      <c r="Z28" s="26"/>
      <c r="AA28" s="81"/>
      <c r="AB28" s="81"/>
      <c r="AC28" s="81"/>
      <c r="AD28" s="31"/>
      <c r="AE28" s="26"/>
      <c r="AF28" s="80"/>
      <c r="AG28" s="3"/>
      <c r="AH28" s="3"/>
      <c r="AI28" s="94"/>
      <c r="AJ28" s="26"/>
      <c r="AK28" s="59"/>
      <c r="AL28" s="59"/>
      <c r="AM28" s="59"/>
      <c r="AN28" s="59"/>
      <c r="AO28" s="60"/>
      <c r="AP28" s="59"/>
      <c r="AQ28" s="59"/>
      <c r="AR28" s="59"/>
      <c r="AS28" s="59"/>
      <c r="AT28" s="26"/>
      <c r="AU28" s="26"/>
      <c r="AV28" s="26"/>
      <c r="AW28" s="26"/>
      <c r="AX28" s="26"/>
      <c r="AY28" s="26"/>
      <c r="AZ28" s="26"/>
      <c r="BA28" s="88"/>
      <c r="BB28" s="28"/>
      <c r="BC28" s="28"/>
      <c r="BD28" s="28"/>
      <c r="BE28" s="18"/>
      <c r="BF28" s="18"/>
      <c r="BG28" s="87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7"/>
      <c r="BS28" s="28"/>
      <c r="BT28" s="28"/>
      <c r="BU28" s="28"/>
    </row>
    <row r="29" spans="1:73" ht="24" customHeight="1">
      <c r="A29" s="49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3"/>
      <c r="AL29" s="3"/>
      <c r="AM29" s="3"/>
      <c r="AN29" s="26"/>
      <c r="AO29" s="73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88"/>
      <c r="BB29" s="28"/>
      <c r="BC29" s="28"/>
      <c r="BD29" s="28"/>
      <c r="BE29" s="18"/>
      <c r="BF29" s="18"/>
      <c r="BG29" s="87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7"/>
      <c r="BS29" s="28"/>
      <c r="BT29" s="28"/>
      <c r="BU29" s="28"/>
    </row>
    <row r="30" spans="1:73" ht="25.5" customHeight="1">
      <c r="A30" s="49"/>
      <c r="B30" s="26"/>
      <c r="C30" s="26"/>
      <c r="D30" s="4"/>
      <c r="E30" s="4"/>
      <c r="F30" s="3"/>
      <c r="G30" s="3"/>
      <c r="H30" s="4"/>
      <c r="I30" s="4"/>
      <c r="J30" s="26"/>
      <c r="K30" s="80"/>
      <c r="L30" s="26"/>
      <c r="M30" s="26"/>
      <c r="N30" s="26"/>
      <c r="O30" s="26"/>
      <c r="P30" s="26"/>
      <c r="Q30" s="26"/>
      <c r="R30" s="26"/>
      <c r="S30" s="97"/>
      <c r="T30" s="97"/>
      <c r="U30" s="97"/>
      <c r="V30" s="97"/>
      <c r="W30" s="97"/>
      <c r="X30" s="97"/>
      <c r="Y30" s="4"/>
      <c r="Z30" s="4"/>
      <c r="AA30" s="3"/>
      <c r="AB30" s="3"/>
      <c r="AC30" s="3"/>
      <c r="AD30" s="3"/>
      <c r="AE30" s="3"/>
      <c r="AF30" s="3"/>
      <c r="AG30" s="3"/>
      <c r="AH30" s="3"/>
      <c r="AI30" s="3"/>
      <c r="AJ30" s="26"/>
      <c r="AK30" s="3"/>
      <c r="AL30" s="3"/>
      <c r="AM30" s="87"/>
      <c r="AN30" s="85"/>
      <c r="AO30" s="87"/>
      <c r="AP30" s="28"/>
      <c r="AQ30" s="28"/>
      <c r="AR30" s="28"/>
      <c r="AS30" s="28"/>
      <c r="AT30" s="26"/>
      <c r="AU30" s="26"/>
      <c r="AV30" s="26"/>
      <c r="AW30" s="26"/>
      <c r="AX30" s="26"/>
      <c r="AY30" s="26"/>
      <c r="AZ30" s="26"/>
      <c r="BA30" s="88"/>
      <c r="BB30" s="28"/>
      <c r="BC30" s="28"/>
      <c r="BD30" s="28"/>
      <c r="BE30" s="18"/>
      <c r="BF30" s="18"/>
      <c r="BG30" s="87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7"/>
      <c r="BS30" s="28"/>
      <c r="BT30" s="28"/>
      <c r="BU30" s="28"/>
    </row>
    <row r="31" spans="1:73" ht="24" customHeight="1">
      <c r="A31" s="49"/>
      <c r="B31" s="26"/>
      <c r="C31" s="26"/>
      <c r="D31" s="87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73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3"/>
      <c r="AL31" s="3"/>
      <c r="AM31" s="3"/>
      <c r="AN31" s="3"/>
      <c r="AO31" s="3"/>
      <c r="AP31" s="89"/>
      <c r="AQ31" s="28"/>
      <c r="AR31" s="28"/>
      <c r="AS31" s="28"/>
      <c r="AT31" s="26"/>
      <c r="AU31" s="26"/>
      <c r="AV31" s="26"/>
      <c r="AW31" s="26"/>
      <c r="AX31" s="26"/>
      <c r="AY31" s="26"/>
      <c r="AZ31" s="26"/>
      <c r="BA31" s="88"/>
      <c r="BB31" s="28"/>
      <c r="BC31" s="28"/>
      <c r="BD31" s="28"/>
      <c r="BE31" s="18"/>
      <c r="BF31" s="18"/>
      <c r="BG31" s="87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7"/>
      <c r="BS31" s="28"/>
      <c r="BT31" s="28"/>
      <c r="BU31" s="28"/>
    </row>
    <row r="32" spans="1:73" ht="25.5" customHeight="1">
      <c r="A32" s="49"/>
      <c r="B32" s="78"/>
      <c r="C32" s="7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88"/>
      <c r="BB32" s="28"/>
      <c r="BC32" s="28"/>
      <c r="BD32" s="28"/>
      <c r="BE32" s="18"/>
      <c r="BF32" s="18"/>
      <c r="BG32" s="87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7"/>
      <c r="BS32" s="28"/>
      <c r="BT32" s="28"/>
      <c r="BU32" s="28"/>
    </row>
    <row r="33" spans="1:73" ht="25.5" customHeight="1">
      <c r="A33" s="49"/>
      <c r="B33" s="26"/>
      <c r="C33" s="7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11"/>
      <c r="AL33" s="11"/>
      <c r="AM33" s="11"/>
      <c r="AN33" s="11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9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3"/>
      <c r="BN33" s="28"/>
      <c r="BO33" s="3"/>
      <c r="BP33" s="3"/>
      <c r="BQ33" s="3"/>
      <c r="BR33" s="27"/>
      <c r="BS33" s="28"/>
      <c r="BT33" s="28"/>
      <c r="BU33" s="28"/>
    </row>
    <row r="34" spans="1:73" ht="25.5" customHeight="1">
      <c r="A34" s="49"/>
      <c r="B34" s="26"/>
      <c r="C34" s="26"/>
      <c r="D34" s="78"/>
      <c r="E34" s="7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3"/>
      <c r="U34" s="26"/>
      <c r="V34" s="26"/>
      <c r="W34" s="26"/>
      <c r="X34" s="26"/>
      <c r="Y34" s="3"/>
      <c r="Z34" s="3"/>
      <c r="AA34" s="87"/>
      <c r="AB34" s="87"/>
      <c r="AC34" s="26"/>
      <c r="AD34" s="26"/>
      <c r="AE34" s="26"/>
      <c r="AF34" s="26"/>
      <c r="AG34" s="26"/>
      <c r="AH34" s="26"/>
      <c r="AI34" s="26"/>
      <c r="AJ34" s="26"/>
      <c r="AK34" s="33"/>
      <c r="AL34" s="60"/>
      <c r="AM34" s="60"/>
      <c r="AN34" s="60"/>
      <c r="AO34" s="60"/>
      <c r="AP34" s="60"/>
      <c r="AQ34" s="60"/>
      <c r="AR34" s="60"/>
      <c r="AS34" s="81"/>
      <c r="AT34" s="81"/>
      <c r="AU34" s="81"/>
      <c r="AV34" s="81"/>
      <c r="AW34" s="11"/>
      <c r="AX34" s="26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73"/>
      <c r="BL34" s="90"/>
      <c r="BM34" s="28"/>
      <c r="BN34" s="3"/>
      <c r="BO34" s="3"/>
      <c r="BP34" s="3"/>
      <c r="BQ34" s="3"/>
      <c r="BR34" s="30"/>
      <c r="BS34" s="28"/>
      <c r="BT34" s="28"/>
      <c r="BU34" s="28"/>
    </row>
    <row r="35" spans="1:70" ht="25.5" customHeight="1">
      <c r="A35" s="49"/>
      <c r="B35" s="26"/>
      <c r="C35" s="26"/>
      <c r="D35" s="78"/>
      <c r="E35" s="76"/>
      <c r="F35" s="26"/>
      <c r="G35" s="26"/>
      <c r="H35" s="26"/>
      <c r="I35" s="26"/>
      <c r="J35" s="26"/>
      <c r="K35" s="26"/>
      <c r="L35" s="76"/>
      <c r="M35" s="7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8"/>
      <c r="Z35" s="3"/>
      <c r="AA35" s="3"/>
      <c r="AB35" s="3"/>
      <c r="AC35" s="3"/>
      <c r="AD35" s="31"/>
      <c r="AE35" s="96"/>
      <c r="AF35" s="26"/>
      <c r="AG35" s="26"/>
      <c r="AH35" s="26"/>
      <c r="AI35" s="26"/>
      <c r="AJ35" s="26"/>
      <c r="AK35" s="33"/>
      <c r="AL35" s="60"/>
      <c r="AM35" s="60"/>
      <c r="AN35" s="60"/>
      <c r="AO35" s="60"/>
      <c r="AP35" s="60"/>
      <c r="AQ35" s="60"/>
      <c r="AR35" s="60"/>
      <c r="AS35" s="81"/>
      <c r="AT35" s="81"/>
      <c r="AU35" s="81"/>
      <c r="AV35" s="81"/>
      <c r="AW35" s="11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91"/>
      <c r="BN35" s="91"/>
      <c r="BO35" s="91"/>
      <c r="BP35" s="91"/>
      <c r="BQ35" s="91"/>
      <c r="BR35" s="25"/>
    </row>
    <row r="36" spans="1:73" ht="24" customHeight="1">
      <c r="A36" s="49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73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76"/>
      <c r="AG36" s="26"/>
      <c r="AH36" s="26"/>
      <c r="AI36" s="26"/>
      <c r="AJ36" s="26"/>
      <c r="AK36" s="33"/>
      <c r="AL36" s="60"/>
      <c r="AM36" s="60"/>
      <c r="AN36" s="60"/>
      <c r="AO36" s="60"/>
      <c r="AP36" s="60"/>
      <c r="AQ36" s="60"/>
      <c r="AR36" s="60"/>
      <c r="AS36" s="81"/>
      <c r="AT36" s="81"/>
      <c r="AU36" s="81"/>
      <c r="AV36" s="81"/>
      <c r="AW36" s="11"/>
      <c r="AX36" s="26"/>
      <c r="AY36" s="26"/>
      <c r="AZ36" s="26"/>
      <c r="BA36" s="3"/>
      <c r="BB36" s="3"/>
      <c r="BC36" s="3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S36" s="26"/>
      <c r="BT36" s="26"/>
      <c r="BU36" s="26"/>
    </row>
    <row r="37" spans="1:73" ht="30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60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26"/>
      <c r="AK37" s="33"/>
      <c r="AL37" s="60"/>
      <c r="AM37" s="60"/>
      <c r="AN37" s="60"/>
      <c r="AO37" s="60"/>
      <c r="AP37" s="60"/>
      <c r="AQ37" s="60"/>
      <c r="AR37" s="60"/>
      <c r="AS37" s="81"/>
      <c r="AT37" s="81"/>
      <c r="AU37" s="81"/>
      <c r="AV37" s="81"/>
      <c r="AW37" s="11"/>
      <c r="AX37" s="26"/>
      <c r="AY37" s="31"/>
      <c r="AZ37" s="32"/>
      <c r="BA37" s="33"/>
      <c r="BB37" s="34"/>
      <c r="BC37" s="34"/>
      <c r="BD37" s="34"/>
      <c r="BE37" s="34"/>
      <c r="BF37" s="34"/>
      <c r="BG37" s="33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S37" s="28"/>
      <c r="BT37" s="28"/>
      <c r="BU37" s="28"/>
    </row>
    <row r="38" spans="1:69" ht="23.25" customHeight="1">
      <c r="A38" s="108"/>
      <c r="B38" s="108"/>
      <c r="C38" s="108"/>
      <c r="D38" s="108"/>
      <c r="E38" s="108"/>
      <c r="F38" s="108"/>
      <c r="G38" s="108"/>
      <c r="H38" s="3"/>
      <c r="I38" s="3"/>
      <c r="J38" s="3"/>
      <c r="K38" s="3"/>
      <c r="L38" s="3"/>
      <c r="M38" s="3"/>
      <c r="N38" s="3"/>
      <c r="O38" s="3"/>
      <c r="P38" s="3"/>
      <c r="Q38" s="3"/>
      <c r="R38" s="26"/>
      <c r="S38" s="3"/>
      <c r="T38" s="3"/>
      <c r="U38" s="3"/>
      <c r="V38" s="3"/>
      <c r="W38" s="108"/>
      <c r="X38" s="108"/>
      <c r="Y38" s="108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26"/>
      <c r="AK38" s="60"/>
      <c r="AL38" s="60"/>
      <c r="AM38" s="60"/>
      <c r="AN38" s="60"/>
      <c r="AO38" s="60"/>
      <c r="AP38" s="60"/>
      <c r="AQ38" s="11"/>
      <c r="AR38" s="11"/>
      <c r="AS38" s="92"/>
      <c r="AT38" s="3"/>
      <c r="AU38" s="3"/>
      <c r="AV38" s="3"/>
      <c r="AW38" s="11"/>
      <c r="AX38" s="26"/>
      <c r="AY38" s="31"/>
      <c r="AZ38" s="35"/>
      <c r="BA38" s="33"/>
      <c r="BB38" s="34"/>
      <c r="BC38" s="34"/>
      <c r="BD38" s="34"/>
      <c r="BE38" s="34"/>
      <c r="BF38" s="34"/>
      <c r="BG38" s="33"/>
      <c r="BH38" s="26"/>
      <c r="BI38" s="26"/>
      <c r="BJ38" s="26"/>
      <c r="BK38" s="26"/>
      <c r="BL38" s="26"/>
      <c r="BM38" s="26"/>
      <c r="BN38" s="26"/>
      <c r="BO38" s="26"/>
      <c r="BP38" s="26"/>
      <c r="BQ38" s="26"/>
    </row>
    <row r="39" spans="1:69" ht="23.25" customHeight="1">
      <c r="A39" s="108"/>
      <c r="B39" s="108"/>
      <c r="C39" s="108"/>
      <c r="D39" s="108"/>
      <c r="E39" s="108"/>
      <c r="F39" s="108"/>
      <c r="G39" s="108"/>
      <c r="H39" s="3"/>
      <c r="I39" s="3"/>
      <c r="J39" s="3"/>
      <c r="K39" s="3"/>
      <c r="L39" s="3"/>
      <c r="M39" s="3"/>
      <c r="N39" s="3"/>
      <c r="O39" s="3"/>
      <c r="P39" s="3"/>
      <c r="Q39" s="3"/>
      <c r="R39" s="26"/>
      <c r="S39" s="3"/>
      <c r="T39" s="3"/>
      <c r="U39" s="3"/>
      <c r="V39" s="3"/>
      <c r="W39" s="108"/>
      <c r="X39" s="108"/>
      <c r="Y39" s="108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26"/>
      <c r="AK39" s="26"/>
      <c r="AL39" s="26"/>
      <c r="AM39" s="26"/>
      <c r="AN39" s="26"/>
      <c r="AO39" s="26"/>
      <c r="AP39" s="11"/>
      <c r="AQ39" s="11"/>
      <c r="AR39" s="11"/>
      <c r="AS39" s="93"/>
      <c r="AT39" s="93"/>
      <c r="AU39" s="93"/>
      <c r="AV39" s="93"/>
      <c r="AW39" s="11"/>
      <c r="AX39" s="26"/>
      <c r="AY39" s="31"/>
      <c r="AZ39" s="35"/>
      <c r="BA39" s="33"/>
      <c r="BB39" s="34"/>
      <c r="BC39" s="34"/>
      <c r="BD39" s="34"/>
      <c r="BE39" s="34"/>
      <c r="BF39" s="34"/>
      <c r="BG39" s="33"/>
      <c r="BH39" s="26"/>
      <c r="BI39" s="26"/>
      <c r="BJ39" s="26"/>
      <c r="BK39" s="26"/>
      <c r="BL39" s="26"/>
      <c r="BM39" s="26"/>
      <c r="BN39" s="26"/>
      <c r="BO39" s="26"/>
      <c r="BP39" s="26"/>
      <c r="BQ39" s="26"/>
    </row>
    <row r="40" spans="1:69" ht="41.25" customHeight="1">
      <c r="A40" s="109"/>
      <c r="B40" s="109"/>
      <c r="C40" s="109"/>
      <c r="D40" s="109"/>
      <c r="E40" s="110"/>
      <c r="F40" s="110"/>
      <c r="G40" s="110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3"/>
      <c r="S40" s="110"/>
      <c r="T40" s="110"/>
      <c r="U40" s="110"/>
      <c r="V40" s="110"/>
      <c r="W40" s="110"/>
      <c r="X40" s="110"/>
      <c r="Y40" s="110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26"/>
      <c r="AK40" s="26"/>
      <c r="AL40" s="26"/>
      <c r="AM40" s="26"/>
      <c r="AN40" s="26"/>
      <c r="AO40" s="26"/>
      <c r="AP40" s="11"/>
      <c r="AQ40" s="11"/>
      <c r="AR40" s="11"/>
      <c r="AS40" s="26"/>
      <c r="AT40" s="26"/>
      <c r="AU40" s="26"/>
      <c r="AV40" s="26"/>
      <c r="AW40" s="11"/>
      <c r="AX40" s="26"/>
      <c r="AY40" s="36"/>
      <c r="AZ40" s="36"/>
      <c r="BA40" s="36"/>
      <c r="BB40" s="37"/>
      <c r="BC40" s="37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</row>
    <row r="41" spans="1:49" ht="45" customHeight="1">
      <c r="A41" s="49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N41" s="11"/>
      <c r="AO41" s="11"/>
      <c r="AP41" s="11"/>
      <c r="AQ41" s="11"/>
      <c r="AR41" s="11"/>
      <c r="AS41" s="11"/>
      <c r="AT41" s="11"/>
      <c r="AU41" s="11"/>
      <c r="AV41" s="11"/>
      <c r="AW41" s="26"/>
    </row>
    <row r="42" spans="1:49" ht="25.5" customHeight="1">
      <c r="A42" s="11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33"/>
      <c r="S42" s="11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N42" s="3"/>
      <c r="AO42" s="70"/>
      <c r="AP42" s="11"/>
      <c r="AQ42" s="11"/>
      <c r="AR42" s="11"/>
      <c r="AS42" s="11"/>
      <c r="AT42" s="11"/>
      <c r="AU42" s="11"/>
      <c r="AV42" s="11"/>
      <c r="AW42" s="26"/>
    </row>
    <row r="43" spans="1:49" ht="25.5" customHeight="1">
      <c r="A43" s="56"/>
      <c r="B43" s="56"/>
      <c r="C43" s="56"/>
      <c r="D43" s="56"/>
      <c r="E43" s="113"/>
      <c r="F43" s="113"/>
      <c r="G43" s="113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33"/>
      <c r="S43" s="114"/>
      <c r="T43" s="114"/>
      <c r="U43" s="114"/>
      <c r="V43" s="114"/>
      <c r="W43" s="113"/>
      <c r="X43" s="113"/>
      <c r="Y43" s="113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K43" s="38"/>
      <c r="AL43" s="39"/>
      <c r="AN43" s="3"/>
      <c r="AO43" s="70"/>
      <c r="AP43" s="11"/>
      <c r="AQ43" s="11"/>
      <c r="AR43" s="11"/>
      <c r="AS43" s="11"/>
      <c r="AT43" s="11"/>
      <c r="AU43" s="11"/>
      <c r="AV43" s="11"/>
      <c r="AW43" s="26"/>
    </row>
    <row r="44" spans="1:49" ht="25.5" customHeight="1">
      <c r="A44" s="56"/>
      <c r="B44" s="56"/>
      <c r="C44" s="56"/>
      <c r="D44" s="56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33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K44" s="38"/>
      <c r="AN44" s="3"/>
      <c r="AO44" s="70"/>
      <c r="AP44" s="44"/>
      <c r="AQ44" s="11"/>
      <c r="AR44" s="213"/>
      <c r="AS44" s="213"/>
      <c r="AT44" s="33"/>
      <c r="AU44" s="73"/>
      <c r="AV44" s="26"/>
      <c r="AW44" s="73"/>
    </row>
    <row r="45" spans="1:49" ht="25.5" customHeight="1">
      <c r="A45" s="56"/>
      <c r="B45" s="56"/>
      <c r="C45" s="56"/>
      <c r="D45" s="56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33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K45" s="38"/>
      <c r="AN45" s="3"/>
      <c r="AO45" s="70"/>
      <c r="AP45" s="43"/>
      <c r="AQ45" s="11"/>
      <c r="AR45" s="213"/>
      <c r="AS45" s="213"/>
      <c r="AT45" s="33"/>
      <c r="AU45" s="73"/>
      <c r="AV45" s="26"/>
      <c r="AW45" s="73"/>
    </row>
    <row r="46" spans="1:49" ht="25.5" customHeight="1">
      <c r="A46" s="49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K46" s="38"/>
      <c r="AN46" s="3"/>
      <c r="AO46" s="70"/>
      <c r="AP46" s="43"/>
      <c r="AQ46" s="11"/>
      <c r="AR46" s="213"/>
      <c r="AS46" s="213"/>
      <c r="AT46" s="33"/>
      <c r="AU46" s="26"/>
      <c r="AV46" s="26"/>
      <c r="AW46" s="73"/>
    </row>
    <row r="47" spans="1:49" ht="25.5" customHeight="1">
      <c r="A47" s="49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33"/>
      <c r="T47" s="26"/>
      <c r="U47" s="26"/>
      <c r="V47" s="26"/>
      <c r="W47" s="26"/>
      <c r="X47" s="26"/>
      <c r="Y47" s="26"/>
      <c r="Z47" s="115"/>
      <c r="AA47" s="115"/>
      <c r="AB47" s="115"/>
      <c r="AC47" s="115"/>
      <c r="AD47" s="115"/>
      <c r="AE47" s="115"/>
      <c r="AF47" s="26"/>
      <c r="AG47" s="26"/>
      <c r="AH47" s="26"/>
      <c r="AI47" s="26"/>
      <c r="AK47" s="38"/>
      <c r="AN47" s="3"/>
      <c r="AO47" s="26"/>
      <c r="AP47" s="26"/>
      <c r="AQ47" s="26"/>
      <c r="AR47" s="26"/>
      <c r="AS47" s="26"/>
      <c r="AT47" s="26"/>
      <c r="AU47" s="26"/>
      <c r="AV47" s="200"/>
      <c r="AW47" s="201"/>
    </row>
    <row r="48" spans="1:35" ht="25.5" customHeight="1">
      <c r="A48" s="49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</row>
    <row r="49" spans="1:35" ht="25.5" customHeight="1">
      <c r="A49" s="49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33"/>
      <c r="S49" s="11"/>
      <c r="T49" s="11"/>
      <c r="U49" s="11"/>
      <c r="V49" s="11"/>
      <c r="W49" s="11"/>
      <c r="X49" s="11"/>
      <c r="Y49" s="11"/>
      <c r="Z49" s="40"/>
      <c r="AA49" s="40"/>
      <c r="AB49" s="41"/>
      <c r="AC49" s="41"/>
      <c r="AD49" s="41"/>
      <c r="AE49" s="26"/>
      <c r="AF49" s="26"/>
      <c r="AG49" s="26"/>
      <c r="AH49" s="26"/>
      <c r="AI49" s="26"/>
    </row>
    <row r="50" spans="1:57" ht="25.5" customHeight="1">
      <c r="A50" s="49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33"/>
      <c r="S50" s="11"/>
      <c r="T50" s="11"/>
      <c r="U50" s="43"/>
      <c r="V50" s="43"/>
      <c r="W50" s="43"/>
      <c r="X50" s="43"/>
      <c r="Y50" s="73"/>
      <c r="Z50" s="73"/>
      <c r="AA50" s="40"/>
      <c r="AB50" s="41"/>
      <c r="AC50" s="41"/>
      <c r="AD50" s="41"/>
      <c r="AE50" s="26"/>
      <c r="AF50" s="26"/>
      <c r="AG50" s="26"/>
      <c r="AH50" s="26"/>
      <c r="AI50" s="26"/>
      <c r="AJ50" s="26"/>
      <c r="AK50" s="26"/>
      <c r="AL50" s="26"/>
      <c r="AM50" s="26"/>
      <c r="AN50" s="4"/>
      <c r="AO50" s="4"/>
      <c r="AP50" s="4"/>
      <c r="AQ50" s="4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</row>
    <row r="51" spans="1:57" ht="25.5" customHeight="1">
      <c r="A51" s="49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107"/>
      <c r="M51" s="26"/>
      <c r="N51" s="26"/>
      <c r="O51" s="26"/>
      <c r="P51" s="26"/>
      <c r="Q51" s="26"/>
      <c r="R51" s="33"/>
      <c r="S51" s="11"/>
      <c r="T51" s="11"/>
      <c r="U51" s="43"/>
      <c r="V51" s="43"/>
      <c r="W51" s="43"/>
      <c r="X51" s="43"/>
      <c r="Y51" s="73"/>
      <c r="Z51" s="73"/>
      <c r="AA51" s="40"/>
      <c r="AB51" s="41"/>
      <c r="AC51" s="41"/>
      <c r="AD51" s="41"/>
      <c r="AE51" s="26"/>
      <c r="AF51" s="26"/>
      <c r="AG51" s="26"/>
      <c r="AH51" s="26"/>
      <c r="AI51" s="26"/>
      <c r="AJ51" s="26"/>
      <c r="AK51" s="33"/>
      <c r="AL51" s="26"/>
      <c r="AM51" s="26"/>
      <c r="AN51" s="3"/>
      <c r="AO51" s="3"/>
      <c r="AP51" s="3"/>
      <c r="AQ51" s="3"/>
      <c r="AR51" s="26"/>
      <c r="AS51" s="26"/>
      <c r="AT51" s="22"/>
      <c r="AU51" s="22"/>
      <c r="AV51" s="26"/>
      <c r="AW51" s="26"/>
      <c r="AX51" s="26"/>
      <c r="AY51" s="26"/>
      <c r="AZ51" s="26"/>
      <c r="BA51" s="26"/>
      <c r="BB51" s="26"/>
      <c r="BC51" s="26"/>
      <c r="BD51" s="26"/>
      <c r="BE51" s="26"/>
    </row>
    <row r="52" spans="1:57" ht="25.5" customHeight="1">
      <c r="A52" s="49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42"/>
      <c r="S52" s="11"/>
      <c r="T52" s="11"/>
      <c r="U52" s="43"/>
      <c r="V52" s="43"/>
      <c r="W52" s="43"/>
      <c r="X52" s="43"/>
      <c r="Y52" s="73"/>
      <c r="Z52" s="73"/>
      <c r="AA52" s="41"/>
      <c r="AB52" s="41"/>
      <c r="AC52" s="41"/>
      <c r="AD52" s="41"/>
      <c r="AE52" s="26"/>
      <c r="AF52" s="26"/>
      <c r="AG52" s="26"/>
      <c r="AH52" s="26"/>
      <c r="AI52" s="26"/>
      <c r="AJ52" s="26"/>
      <c r="AK52" s="33"/>
      <c r="AL52" s="26"/>
      <c r="AM52" s="26"/>
      <c r="AN52" s="3"/>
      <c r="AO52" s="3"/>
      <c r="AP52" s="3"/>
      <c r="AQ52" s="3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</row>
    <row r="53" spans="1:57" ht="32.25" customHeight="1">
      <c r="A53" s="46"/>
      <c r="B53" s="26"/>
      <c r="C53" s="11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33"/>
      <c r="AL53" s="26"/>
      <c r="AM53" s="26"/>
      <c r="AN53" s="11"/>
      <c r="AO53" s="11"/>
      <c r="AP53" s="11"/>
      <c r="AQ53" s="11"/>
      <c r="AR53" s="33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</row>
    <row r="54" spans="1:57" ht="16.5" customHeight="1">
      <c r="A54" s="47"/>
      <c r="B54" s="26"/>
      <c r="C54" s="11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</row>
    <row r="55" spans="1:57" ht="25.5" customHeight="1">
      <c r="A55" s="48"/>
      <c r="B55" s="26"/>
      <c r="C55" s="3"/>
      <c r="D55" s="26"/>
      <c r="E55" s="26"/>
      <c r="F55" s="26"/>
      <c r="G55" s="26"/>
      <c r="H55" s="26"/>
      <c r="I55" s="26"/>
      <c r="J55" s="26"/>
      <c r="K55" s="4"/>
      <c r="L55" s="4"/>
      <c r="M55" s="4"/>
      <c r="N55" s="4"/>
      <c r="O55" s="26"/>
      <c r="P55" s="11"/>
      <c r="Q55" s="26"/>
      <c r="R55" s="3"/>
      <c r="S55" s="3"/>
      <c r="T55" s="43"/>
      <c r="U55" s="11"/>
      <c r="V55" s="11"/>
      <c r="W55" s="11"/>
      <c r="X55" s="33"/>
      <c r="Y55" s="33"/>
      <c r="Z55" s="26"/>
      <c r="AA55" s="4"/>
      <c r="AB55" s="4"/>
      <c r="AC55" s="4"/>
      <c r="AD55" s="4"/>
      <c r="AE55" s="26"/>
      <c r="AF55" s="4"/>
      <c r="AG55" s="4"/>
      <c r="AH55" s="4"/>
      <c r="AI55" s="4"/>
      <c r="AJ55" s="26"/>
      <c r="AK55" s="33"/>
      <c r="AL55" s="26"/>
      <c r="AM55" s="26"/>
      <c r="AN55" s="26"/>
      <c r="AO55" s="11"/>
      <c r="AP55" s="11"/>
      <c r="AQ55" s="11"/>
      <c r="AR55" s="33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</row>
    <row r="56" spans="1:57" ht="25.5" customHeight="1">
      <c r="A56" s="26"/>
      <c r="B56" s="26"/>
      <c r="C56" s="3"/>
      <c r="D56" s="26"/>
      <c r="E56" s="26"/>
      <c r="F56" s="26"/>
      <c r="G56" s="26"/>
      <c r="H56" s="26"/>
      <c r="I56" s="26"/>
      <c r="J56" s="26"/>
      <c r="K56" s="3"/>
      <c r="L56" s="3"/>
      <c r="M56" s="3"/>
      <c r="N56" s="3"/>
      <c r="O56" s="26"/>
      <c r="P56" s="11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3"/>
      <c r="AB56" s="3"/>
      <c r="AC56" s="3"/>
      <c r="AD56" s="3"/>
      <c r="AE56" s="26"/>
      <c r="AF56" s="3"/>
      <c r="AG56" s="3"/>
      <c r="AH56" s="3"/>
      <c r="AI56" s="3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</row>
    <row r="57" spans="1:57" ht="15" customHeight="1">
      <c r="A57" s="26"/>
      <c r="B57" s="26"/>
      <c r="C57" s="3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11"/>
      <c r="O57" s="11"/>
      <c r="P57" s="11"/>
      <c r="Q57" s="11"/>
      <c r="R57" s="22"/>
      <c r="S57" s="11"/>
      <c r="T57" s="22"/>
      <c r="U57" s="22"/>
      <c r="V57" s="3"/>
      <c r="W57" s="22"/>
      <c r="X57" s="26"/>
      <c r="Y57" s="19"/>
      <c r="Z57" s="22"/>
      <c r="AA57" s="22"/>
      <c r="AB57" s="22"/>
      <c r="AC57" s="22"/>
      <c r="AD57" s="22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</row>
    <row r="58" spans="1:57" ht="25.5" customHeight="1">
      <c r="A58" s="48"/>
      <c r="B58" s="26"/>
      <c r="C58" s="3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11"/>
      <c r="O58" s="28"/>
      <c r="P58" s="3"/>
      <c r="Q58" s="3"/>
      <c r="R58" s="3"/>
      <c r="S58" s="3"/>
      <c r="T58" s="48"/>
      <c r="U58" s="26"/>
      <c r="V58" s="3"/>
      <c r="W58" s="33"/>
      <c r="X58" s="26"/>
      <c r="Y58" s="19"/>
      <c r="Z58" s="22"/>
      <c r="AA58" s="22"/>
      <c r="AB58" s="22"/>
      <c r="AC58" s="28"/>
      <c r="AD58" s="3"/>
      <c r="AE58" s="3"/>
      <c r="AF58" s="3"/>
      <c r="AG58" s="3"/>
      <c r="AH58" s="33"/>
      <c r="AI58" s="73"/>
      <c r="AJ58" s="26"/>
      <c r="AK58" s="28"/>
      <c r="AL58" s="28"/>
      <c r="AM58" s="28"/>
      <c r="AN58" s="28"/>
      <c r="AO58" s="28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</row>
    <row r="59" spans="1:57" ht="25.5" customHeight="1">
      <c r="A59" s="48"/>
      <c r="B59" s="26"/>
      <c r="C59" s="3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11"/>
      <c r="O59" s="28"/>
      <c r="P59" s="3"/>
      <c r="Q59" s="3"/>
      <c r="R59" s="3"/>
      <c r="S59" s="3"/>
      <c r="T59" s="48"/>
      <c r="U59" s="26"/>
      <c r="V59" s="3"/>
      <c r="W59" s="33"/>
      <c r="X59" s="26"/>
      <c r="Y59" s="19"/>
      <c r="Z59" s="22"/>
      <c r="AA59" s="22"/>
      <c r="AB59" s="22"/>
      <c r="AC59" s="28"/>
      <c r="AD59" s="3"/>
      <c r="AE59" s="3"/>
      <c r="AF59" s="3"/>
      <c r="AG59" s="3"/>
      <c r="AH59" s="33"/>
      <c r="AI59" s="73"/>
      <c r="AJ59" s="26"/>
      <c r="AK59" s="28"/>
      <c r="AL59" s="28"/>
      <c r="AM59" s="28"/>
      <c r="AN59" s="28"/>
      <c r="AO59" s="28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</row>
    <row r="60" spans="1:57" ht="25.5" customHeight="1">
      <c r="A60" s="48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11"/>
      <c r="O60" s="11"/>
      <c r="P60" s="11"/>
      <c r="Q60" s="11"/>
      <c r="R60" s="22"/>
      <c r="S60" s="11"/>
      <c r="T60" s="22"/>
      <c r="U60" s="22"/>
      <c r="V60" s="3"/>
      <c r="W60" s="22"/>
      <c r="X60" s="26"/>
      <c r="Y60" s="19"/>
      <c r="Z60" s="22"/>
      <c r="AA60" s="22"/>
      <c r="AB60" s="22"/>
      <c r="AC60" s="28"/>
      <c r="AD60" s="3"/>
      <c r="AE60" s="3"/>
      <c r="AF60" s="3"/>
      <c r="AG60" s="3"/>
      <c r="AH60" s="33"/>
      <c r="AI60" s="73"/>
      <c r="AJ60" s="26"/>
      <c r="AK60" s="28"/>
      <c r="AL60" s="28"/>
      <c r="AM60" s="28"/>
      <c r="AN60" s="28"/>
      <c r="AO60" s="28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</row>
    <row r="61" spans="1:57" ht="29.25" customHeight="1">
      <c r="A61" s="48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8"/>
      <c r="AD61" s="28"/>
      <c r="AE61" s="28"/>
      <c r="AF61" s="28"/>
      <c r="AG61" s="28"/>
      <c r="AH61" s="33"/>
      <c r="AI61" s="73"/>
      <c r="AJ61" s="33"/>
      <c r="AK61" s="33"/>
      <c r="AL61" s="33"/>
      <c r="AM61" s="33"/>
      <c r="AN61" s="33"/>
      <c r="AO61" s="33"/>
      <c r="AP61" s="33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</row>
    <row r="62" spans="1:57" ht="30" customHeight="1">
      <c r="A62" s="49"/>
      <c r="B62" s="26"/>
      <c r="C62" s="50"/>
      <c r="D62" s="11"/>
      <c r="E62" s="11"/>
      <c r="F62" s="3"/>
      <c r="G62" s="3"/>
      <c r="H62" s="3"/>
      <c r="I62" s="3"/>
      <c r="J62" s="3"/>
      <c r="K62" s="3"/>
      <c r="L62" s="3"/>
      <c r="M62" s="26"/>
      <c r="N62" s="33"/>
      <c r="O62" s="26"/>
      <c r="P62" s="26"/>
      <c r="Q62" s="51"/>
      <c r="R62" s="51"/>
      <c r="S62" s="51"/>
      <c r="T62" s="51"/>
      <c r="U62" s="51"/>
      <c r="V62" s="26"/>
      <c r="W62" s="33"/>
      <c r="X62" s="26"/>
      <c r="Y62" s="26"/>
      <c r="Z62" s="26"/>
      <c r="AA62" s="26"/>
      <c r="AB62" s="26"/>
      <c r="AC62" s="22"/>
      <c r="AD62" s="22"/>
      <c r="AE62" s="22"/>
      <c r="AF62" s="22"/>
      <c r="AG62" s="22"/>
      <c r="AH62" s="26"/>
      <c r="AI62" s="26"/>
      <c r="AJ62" s="52"/>
      <c r="AK62" s="52"/>
      <c r="AL62" s="52"/>
      <c r="AM62" s="52"/>
      <c r="AN62" s="33"/>
      <c r="AO62" s="3"/>
      <c r="AP62" s="3"/>
      <c r="AQ62" s="3"/>
      <c r="AR62" s="3"/>
      <c r="AS62" s="3"/>
      <c r="AT62" s="3"/>
      <c r="AU62" s="3"/>
      <c r="AV62" s="26"/>
      <c r="AW62" s="26"/>
      <c r="AX62" s="26"/>
      <c r="AY62" s="26"/>
      <c r="AZ62" s="26"/>
      <c r="BA62" s="26"/>
      <c r="BB62" s="26"/>
      <c r="BC62" s="26"/>
      <c r="BD62" s="26"/>
      <c r="BE62" s="26"/>
    </row>
    <row r="63" spans="1:57" ht="30" customHeight="1">
      <c r="A63" s="49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</row>
    <row r="64" spans="1:57" ht="30" customHeight="1">
      <c r="A64" s="49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</row>
    <row r="65" spans="1:57" ht="30" customHeight="1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2"/>
      <c r="AK65" s="52"/>
      <c r="AL65" s="52"/>
      <c r="AM65" s="52"/>
      <c r="AN65" s="26"/>
      <c r="AO65" s="54"/>
      <c r="AP65" s="54"/>
      <c r="AQ65" s="54"/>
      <c r="AR65" s="54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</row>
    <row r="66" spans="1:57" ht="30" customHeight="1">
      <c r="A66" s="55"/>
      <c r="B66" s="55"/>
      <c r="C66" s="55"/>
      <c r="D66" s="55"/>
      <c r="E66" s="55"/>
      <c r="F66" s="55"/>
      <c r="G66" s="55"/>
      <c r="H66" s="55"/>
      <c r="I66" s="55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</row>
    <row r="67" spans="1:35" ht="30" customHeight="1">
      <c r="A67" s="55"/>
      <c r="B67" s="55"/>
      <c r="C67" s="55"/>
      <c r="D67" s="55"/>
      <c r="E67" s="55"/>
      <c r="F67" s="55"/>
      <c r="G67" s="55"/>
      <c r="H67" s="55"/>
      <c r="I67" s="55"/>
      <c r="J67" s="57"/>
      <c r="K67" s="57"/>
      <c r="L67" s="57"/>
      <c r="M67" s="57"/>
      <c r="N67" s="58"/>
      <c r="O67" s="58"/>
      <c r="P67" s="58"/>
      <c r="Q67" s="58"/>
      <c r="R67" s="59"/>
      <c r="S67" s="59"/>
      <c r="T67" s="59"/>
      <c r="U67" s="59"/>
      <c r="V67" s="57"/>
      <c r="W67" s="57"/>
      <c r="X67" s="57"/>
      <c r="Y67" s="57"/>
      <c r="Z67" s="58"/>
      <c r="AA67" s="58"/>
      <c r="AB67" s="58"/>
      <c r="AC67" s="58"/>
      <c r="AD67" s="59"/>
      <c r="AE67" s="59"/>
      <c r="AF67" s="59"/>
      <c r="AG67" s="59"/>
      <c r="AH67" s="60"/>
      <c r="AI67" s="60"/>
    </row>
    <row r="68" spans="1:35" ht="30" customHeight="1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28"/>
      <c r="O68" s="28"/>
      <c r="P68" s="28"/>
      <c r="Q68" s="28"/>
      <c r="R68" s="61"/>
      <c r="S68" s="61"/>
      <c r="T68" s="62"/>
      <c r="U68" s="62"/>
      <c r="V68" s="62"/>
      <c r="W68" s="62"/>
      <c r="X68" s="62"/>
      <c r="Y68" s="62"/>
      <c r="Z68" s="28"/>
      <c r="AA68" s="28"/>
      <c r="AB68" s="28"/>
      <c r="AC68" s="28"/>
      <c r="AD68" s="63"/>
      <c r="AE68" s="63"/>
      <c r="AF68" s="62"/>
      <c r="AG68" s="60"/>
      <c r="AH68" s="33"/>
      <c r="AI68" s="33"/>
    </row>
    <row r="69" spans="1:35" ht="30" customHeight="1">
      <c r="A69" s="64"/>
      <c r="B69" s="60"/>
      <c r="C69" s="60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28"/>
      <c r="S69" s="3"/>
      <c r="T69" s="60"/>
      <c r="U69" s="33"/>
      <c r="V69" s="33"/>
      <c r="W69" s="60"/>
      <c r="X69" s="60"/>
      <c r="Y69" s="60"/>
      <c r="Z69" s="60"/>
      <c r="AA69" s="60"/>
      <c r="AB69" s="60"/>
      <c r="AC69" s="60"/>
      <c r="AD69" s="18"/>
      <c r="AE69" s="18"/>
      <c r="AF69" s="60"/>
      <c r="AG69" s="60"/>
      <c r="AH69" s="60"/>
      <c r="AI69" s="60"/>
    </row>
    <row r="70" spans="1:35" ht="30" customHeight="1">
      <c r="A70" s="49"/>
      <c r="B70" s="33"/>
      <c r="C70" s="26"/>
      <c r="D70" s="33"/>
      <c r="E70" s="33"/>
      <c r="F70" s="33"/>
      <c r="G70" s="11"/>
      <c r="H70" s="11"/>
      <c r="I70" s="11"/>
      <c r="J70" s="11"/>
      <c r="K70" s="11"/>
      <c r="L70" s="11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26"/>
      <c r="X70" s="26"/>
      <c r="Y70" s="26"/>
      <c r="Z70" s="26"/>
      <c r="AA70" s="26"/>
      <c r="AB70" s="26"/>
      <c r="AC70" s="26"/>
      <c r="AD70" s="26"/>
      <c r="AE70" s="26"/>
      <c r="AF70" s="33"/>
      <c r="AG70" s="26"/>
      <c r="AH70" s="26"/>
      <c r="AI70" s="33"/>
    </row>
    <row r="71" spans="1:35" ht="30" customHeight="1">
      <c r="A71" s="49"/>
      <c r="B71" s="60"/>
      <c r="C71" s="60"/>
      <c r="D71" s="60"/>
      <c r="E71" s="59"/>
      <c r="F71" s="59"/>
      <c r="G71" s="59"/>
      <c r="H71" s="59"/>
      <c r="I71" s="59"/>
      <c r="J71" s="59"/>
      <c r="K71" s="59"/>
      <c r="L71" s="60"/>
      <c r="M71" s="59"/>
      <c r="N71" s="59"/>
      <c r="O71" s="59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</row>
    <row r="72" spans="1:35" ht="30" customHeight="1">
      <c r="A72" s="49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</row>
    <row r="73" spans="1:35" ht="30" customHeight="1">
      <c r="A73" s="49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</row>
    <row r="74" spans="1:35" ht="30" customHeight="1">
      <c r="A74" s="49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</row>
    <row r="75" spans="1:35" ht="30" customHeight="1">
      <c r="A75" s="49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</row>
    <row r="76" spans="1:35" ht="30" customHeight="1">
      <c r="A76" s="49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</row>
    <row r="77" spans="1:35" ht="30" customHeight="1">
      <c r="A77" s="49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</row>
    <row r="78" spans="1:35" ht="30" customHeight="1">
      <c r="A78" s="49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</row>
    <row r="79" spans="1:35" ht="30" customHeight="1">
      <c r="A79" s="49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</row>
    <row r="80" spans="1:35" ht="30" customHeight="1">
      <c r="A80" s="49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</row>
    <row r="81" spans="1:35" ht="30" customHeight="1">
      <c r="A81" s="49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</row>
    <row r="82" spans="1:35" ht="30" customHeight="1">
      <c r="A82" s="49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</row>
    <row r="83" spans="1:35" ht="30" customHeight="1">
      <c r="A83" s="49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</row>
    <row r="84" spans="1:35" ht="30" customHeight="1">
      <c r="A84" s="49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</row>
    <row r="85" ht="30" customHeight="1">
      <c r="A85" s="9"/>
    </row>
    <row r="86" ht="30" customHeight="1">
      <c r="A86" s="9"/>
    </row>
    <row r="87" ht="30" customHeight="1">
      <c r="A87" s="9"/>
    </row>
    <row r="88" ht="30" customHeight="1">
      <c r="A88" s="9"/>
    </row>
    <row r="89" ht="30" customHeight="1">
      <c r="A89" s="9"/>
    </row>
    <row r="90" ht="30" customHeight="1">
      <c r="A90" s="9"/>
    </row>
    <row r="91" ht="30" customHeight="1">
      <c r="A91" s="9"/>
    </row>
    <row r="92" ht="30" customHeight="1">
      <c r="A92" s="9"/>
    </row>
    <row r="93" ht="30" customHeight="1">
      <c r="A93" s="9"/>
    </row>
    <row r="94" ht="30" customHeight="1">
      <c r="A94" s="9"/>
    </row>
    <row r="95" ht="30" customHeight="1">
      <c r="A95" s="9"/>
    </row>
    <row r="96" ht="30" customHeight="1">
      <c r="A96" s="9"/>
    </row>
    <row r="97" ht="30" customHeight="1">
      <c r="A97" s="9"/>
    </row>
    <row r="98" ht="30" customHeight="1">
      <c r="A98" s="9"/>
    </row>
    <row r="99" ht="30" customHeight="1">
      <c r="A99" s="9"/>
    </row>
    <row r="100" ht="30" customHeight="1">
      <c r="A100" s="9"/>
    </row>
    <row r="101" ht="30" customHeight="1">
      <c r="A101" s="9"/>
    </row>
    <row r="102" ht="30" customHeight="1">
      <c r="A102" s="9"/>
    </row>
  </sheetData>
  <sheetProtection password="CCE5" sheet="1" objects="1" scenarios="1" selectLockedCells="1"/>
  <mergeCells count="71">
    <mergeCell ref="G4:J4"/>
    <mergeCell ref="R5:S5"/>
    <mergeCell ref="T5:U5"/>
    <mergeCell ref="W5:Z5"/>
    <mergeCell ref="R6:S6"/>
    <mergeCell ref="T6:U6"/>
    <mergeCell ref="W6:Z6"/>
    <mergeCell ref="AL6:AM6"/>
    <mergeCell ref="AB1:AI6"/>
    <mergeCell ref="AK5:AO5"/>
    <mergeCell ref="AN8:AO8"/>
    <mergeCell ref="AV8:AW8"/>
    <mergeCell ref="AX8:AY8"/>
    <mergeCell ref="AV5:AY5"/>
    <mergeCell ref="AN6:AO6"/>
    <mergeCell ref="AV6:AW6"/>
    <mergeCell ref="AX6:AY6"/>
    <mergeCell ref="R8:S8"/>
    <mergeCell ref="T8:U8"/>
    <mergeCell ref="AA8:AD8"/>
    <mergeCell ref="AL8:AM8"/>
    <mergeCell ref="AL7:AM7"/>
    <mergeCell ref="AN7:AO7"/>
    <mergeCell ref="AV7:AW7"/>
    <mergeCell ref="AX7:AY7"/>
    <mergeCell ref="G9:J9"/>
    <mergeCell ref="R9:S9"/>
    <mergeCell ref="T9:U9"/>
    <mergeCell ref="AA9:AD9"/>
    <mergeCell ref="AX9:AY9"/>
    <mergeCell ref="AX10:AY10"/>
    <mergeCell ref="P11:S11"/>
    <mergeCell ref="AC11:AG11"/>
    <mergeCell ref="AK11:AO11"/>
    <mergeCell ref="AV11:AY11"/>
    <mergeCell ref="AK9:AO9"/>
    <mergeCell ref="AR15:AU15"/>
    <mergeCell ref="AK10:AO10"/>
    <mergeCell ref="AV10:AW10"/>
    <mergeCell ref="AV9:AW9"/>
    <mergeCell ref="G17:R17"/>
    <mergeCell ref="W17:AA17"/>
    <mergeCell ref="AR17:AU17"/>
    <mergeCell ref="P12:S12"/>
    <mergeCell ref="AC12:AG12"/>
    <mergeCell ref="AC13:AG13"/>
    <mergeCell ref="AC14:AG14"/>
    <mergeCell ref="AK14:AU14"/>
    <mergeCell ref="AK15:AN15"/>
    <mergeCell ref="AO15:AQ15"/>
    <mergeCell ref="BF24:BI24"/>
    <mergeCell ref="AS25:BA25"/>
    <mergeCell ref="BF25:BI25"/>
    <mergeCell ref="W16:AA16"/>
    <mergeCell ref="AK16:AN16"/>
    <mergeCell ref="AO16:AQ16"/>
    <mergeCell ref="AR16:AU16"/>
    <mergeCell ref="AV47:AW47"/>
    <mergeCell ref="BF26:BI26"/>
    <mergeCell ref="AS21:AV21"/>
    <mergeCell ref="AZ21:BA21"/>
    <mergeCell ref="BF21:BI21"/>
    <mergeCell ref="AS22:AV22"/>
    <mergeCell ref="AZ22:BA22"/>
    <mergeCell ref="BF22:BI22"/>
    <mergeCell ref="AS23:AV23"/>
    <mergeCell ref="BF23:BI23"/>
    <mergeCell ref="BF27:BI27"/>
    <mergeCell ref="AR44:AS44"/>
    <mergeCell ref="AR45:AS45"/>
    <mergeCell ref="AR46:AS46"/>
  </mergeCells>
  <printOptions/>
  <pageMargins left="0.12" right="0.21" top="0.63" bottom="0.65" header="0.2362204724409449" footer="0.27"/>
  <pageSetup orientation="landscape" paperSize="9" r:id="rId2"/>
  <headerFooter alignWithMargins="0">
    <oddHeader>&amp;R&amp;"Cordia New,ธรรมดา"&amp;14&amp;K03+000หน้าที่ &amp;P</oddHeader>
    <oddFooter>&amp;C&amp;"Cordia New,ตัวหนา"&amp;14&amp;K03+000สำนักงานคลังเขต 7 นครปฐม  จัดทำขึ้นเพื่อ "ทดสอบคำนวณบำเหน็จบำนาญ" :&amp;F :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Administrator</cp:lastModifiedBy>
  <cp:lastPrinted>2014-08-14T03:25:13Z</cp:lastPrinted>
  <dcterms:created xsi:type="dcterms:W3CDTF">2013-05-18T02:19:34Z</dcterms:created>
  <dcterms:modified xsi:type="dcterms:W3CDTF">2014-08-26T07:11:04Z</dcterms:modified>
  <cp:category/>
  <cp:version/>
  <cp:contentType/>
  <cp:contentStatus/>
</cp:coreProperties>
</file>